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s-kyu\Downloads\"/>
    </mc:Choice>
  </mc:AlternateContent>
  <xr:revisionPtr revIDLastSave="0" documentId="13_ncr:1_{32A1AA15-9AD6-4D94-8BA8-826805B1208E}" xr6:coauthVersionLast="44" xr6:coauthVersionMax="44" xr10:uidLastSave="{00000000-0000-0000-0000-000000000000}"/>
  <workbookProtection workbookAlgorithmName="SHA-512" workbookHashValue="4sDngddin4tjdXj3BkL2ueRe0fkrHO88kzj7QKDc81REZ8j20PYFvDcvTKFCzNh0zdEX5DSKryxsomELVgN6uA==" workbookSaltValue="jCGRFi8xVFuKNOrEt0TGMg==" workbookSpinCount="100000" lockStructure="1"/>
  <bookViews>
    <workbookView xWindow="-120" yWindow="-120" windowWidth="29040" windowHeight="176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W10" i="4" s="1"/>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E85" i="4"/>
  <c r="BB10" i="4"/>
  <c r="AT10" i="4"/>
  <c r="AL10" i="4"/>
  <c r="I10" i="4"/>
  <c r="B10" i="4"/>
  <c r="AT8" i="4"/>
  <c r="AL8" i="4"/>
  <c r="AD8" i="4"/>
  <c r="P8" i="4"/>
  <c r="I8" i="4"/>
  <c r="B8"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<sst xmlns="http://schemas.openxmlformats.org/spreadsheetml/2006/main" count="225" uniqueCount="112">
  <si>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</si>
  <si>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</si>
  <si>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</si>
  <si>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</si>
  <si>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</si>
  <si>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</si>
  <si>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</si>
  <si>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</si>
  <si>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</si>
  <si>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</si>
  <si>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</si>
  <si>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</si>
  <si>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</si>
  <si>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</si>
  <si>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</si>
  <si>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</si>
  <si>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</si>
  <si>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</si>
  <si>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</si>
  <si>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</si>
  <si>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</si>
  <si>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</si>
  <si>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</si>
  <si>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</si>
  <si>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</si>
  <si>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</si>
  <si>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</si>
  <si>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</si>
  <si>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</si>
  <si>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</si>
  <si>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</si>
  <si>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</si>
  <si>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</si>
  <si>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</si>
  <si>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</si>
  <si>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</si>
  <si>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</si>
  <si>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</si>
  <si>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</si>
  <si>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</si>
  <si>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</si>
  <si>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</si>
  <si>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</si>
  <si>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</si>
  <si>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</si>
  <si>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</si>
  <si>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</si>
  <si>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</si>
  <si>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</si>
  <si>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</si>
  <si>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</si>
  <si>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</si>
  <si>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</si>
  <si>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</si>
  <si>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</si>
  <si>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</si>
  <si>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</si>
  <si>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</si>
  <si>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</si>
  <si>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</si>
  <si>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</si>
  <si>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</si>
  <si>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</si>
  <si>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</si>
  <si>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</si>
  <si>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</si>
  <si>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</si>
  <si>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</si>
  <si>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</si>
  <si>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</si>
  <si>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</si>
  <si>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</si>
  <si>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</si>
  <si>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</si>
  <si>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</si>
  <si>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</si>
  <si>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</si>
  <si>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</si>
  <si>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</si>
  <si>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</si>
  <si>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</si>
  <si>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</si>
  <si>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</si>
  <si>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</si>
  <si>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</si>
  <si>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</si>
  <si>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</si>
  <si>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</si>
  <si>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</si>
  <si>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</si>
  <si>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</si>
  <si>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</si>
  <si>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</si>
  <si>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</si>
  <si>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</si>
  <si>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</si>
  <si>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蓬田村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</si>
  <si>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</si>
  <si>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</si>
  <si>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</si>
  <si>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</si>
  <si>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</si>
  <si>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</si>
  <si>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</si>
  <si>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</si>
  <si>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</si>
  <si>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</si>
  <si>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</si>
  <si>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</si>
  <si>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について、前年度と比較すると値は微量ながら増加してはいるが、前年度以前の値や類似団体平均値と比べてみても、依然として低い状態であるため、来年度以降も経営改善に向けた取組をしていかなければならない。
この比率は100％以上を目標とするため経営努力は必須となる。地方債償還金が費用の半分を占めており、向こう10年は減少しないため、その他の支出を抑えるために、計画的な施設更新等を行っていく。
　④企業債残高対給水収益比率については、企業債の償還を計画通りにおこなっているため、例年に引き続き右肩下がりで推移している。管路更新はまだ先のため、しばらく起債予定はない。その他の施設更新については出来る限り単費でおこなっていく計画であるため、しばらくは右肩下がりで推移していくことが予想される。類似団体平均値と比較すれば現状では若干高いが、事業自体が県内でも比較的新しく、起債した時期が比較的最近であり償還額も大きいため、数年で類似団体を下回ることが予想される。
　⑤料金回収率に関して、前年度と比較すると増加したが、依然として平均値よりも低い水準となっている。これは⑥給水原価が高いことが主な原因であることが考えられる。人口減少に伴い、年間総有収水量が減少していく一方で、地方債償還金は向こう10年は減少しないため、しばらくは高い状態が続くことが予想される。
　⑦施設利用率に関して、給水人口の減少に伴い一日平均配水量も減少するため、施設利用率も減少傾向である。</t>
    <rPh sb="23" eb="24">
      <t>アタイ</t>
    </rPh>
    <rPh sb="25" eb="27">
      <t>ビリョウ</t>
    </rPh>
    <rPh sb="30" eb="32">
      <t>ゾウカ</t>
    </rPh>
    <rPh sb="39" eb="42">
      <t>ゼンネンド</t>
    </rPh>
    <rPh sb="45" eb="46">
      <t>アタイ</t>
    </rPh>
    <rPh sb="47" eb="49">
      <t>ルイジ</t>
    </rPh>
    <rPh sb="49" eb="51">
      <t>ダンタイ</t>
    </rPh>
    <rPh sb="51" eb="54">
      <t>ヘイキンチ</t>
    </rPh>
    <rPh sb="55" eb="56">
      <t>クラ</t>
    </rPh>
    <rPh sb="62" eb="64">
      <t>イゼン</t>
    </rPh>
    <rPh sb="67" eb="68">
      <t>ヒク</t>
    </rPh>
    <rPh sb="69" eb="71">
      <t>ジョウタイ</t>
    </rPh>
    <rPh sb="80" eb="82">
      <t>イコウ</t>
    </rPh>
    <rPh sb="138" eb="141">
      <t>チホウサイ</t>
    </rPh>
    <rPh sb="141" eb="144">
      <t>ショウカンキン</t>
    </rPh>
    <rPh sb="145" eb="147">
      <t>ヒヨウ</t>
    </rPh>
    <rPh sb="148" eb="150">
      <t>ハンブン</t>
    </rPh>
    <rPh sb="151" eb="152">
      <t>シ</t>
    </rPh>
    <rPh sb="157" eb="158">
      <t>ム</t>
    </rPh>
    <rPh sb="162" eb="163">
      <t>ネン</t>
    </rPh>
    <rPh sb="164" eb="166">
      <t>ゲンショウ</t>
    </rPh>
    <rPh sb="174" eb="175">
      <t>ホカ</t>
    </rPh>
    <rPh sb="176" eb="178">
      <t>シシュツ</t>
    </rPh>
    <rPh sb="179" eb="180">
      <t>オサ</t>
    </rPh>
    <rPh sb="186" eb="189">
      <t>ケイカクテキ</t>
    </rPh>
    <rPh sb="190" eb="192">
      <t>シセツ</t>
    </rPh>
    <rPh sb="192" eb="194">
      <t>コウシン</t>
    </rPh>
    <rPh sb="194" eb="195">
      <t>トウ</t>
    </rPh>
    <rPh sb="196" eb="197">
      <t>オコナ</t>
    </rPh>
    <rPh sb="248" eb="249">
      <t>ヒ</t>
    </rPh>
    <rPh sb="250" eb="251">
      <t>ツヅ</t>
    </rPh>
    <rPh sb="272" eb="273">
      <t>サキ</t>
    </rPh>
    <rPh sb="302" eb="304">
      <t>デキ</t>
    </rPh>
    <rPh sb="305" eb="306">
      <t>カギ</t>
    </rPh>
    <rPh sb="355" eb="358">
      <t>ヘイキンチ</t>
    </rPh>
    <rPh sb="368" eb="370">
      <t>ジャッカン</t>
    </rPh>
    <rPh sb="457" eb="459">
      <t>ゾウカ</t>
    </rPh>
    <rPh sb="463" eb="465">
      <t>イゼン</t>
    </rPh>
    <rPh sb="494" eb="495">
      <t>タカ</t>
    </rPh>
    <rPh sb="499" eb="500">
      <t>オモ</t>
    </rPh>
    <rPh sb="537" eb="539">
      <t>イッポウ</t>
    </rPh>
    <rPh sb="541" eb="544">
      <t>チホウサイ</t>
    </rPh>
    <rPh sb="544" eb="547">
      <t>ショウカンキン</t>
    </rPh>
    <rPh sb="548" eb="549">
      <t>ム</t>
    </rPh>
    <rPh sb="553" eb="554">
      <t>ネン</t>
    </rPh>
    <rPh sb="555" eb="557">
      <t>ゲンショウ</t>
    </rPh>
    <rPh sb="568" eb="569">
      <t>タカ</t>
    </rPh>
    <rPh sb="570" eb="572">
      <t>ジョウタイ</t>
    </rPh>
    <rPh sb="573" eb="574">
      <t>ツヅ</t>
    </rPh>
    <rPh sb="578" eb="580">
      <t>ヨソウ</t>
    </rPh>
    <phoneticPr fontId="4"/>
  </si>
  <si>
    <t>　老朽化について、管路(ダクタイル鋳鉄管K形）に関してはひとつの基準として法定耐用年数（40年）が目処になるが、現状でまだ20年弱しか経過していないため、更新自体はもう少し先のことになると思われる。
　その他の施設（管理棟、配水池、計装類等）の更新計画は、経営戦略にて策定してはいるが、重要度、健全性、緊急性等考慮し随時選定しておこなっていく必要がある。早々に見積を徴取し早い段階で計画を立てなければならない。</t>
    <rPh sb="64" eb="65">
      <t>ジャク</t>
    </rPh>
    <phoneticPr fontId="4"/>
  </si>
  <si>
    <t>　前年度と比較すると、全体的に数値は好転してきてはいるが、今後も今まで以上に経営努力しなければならなくなることが予想される。
　人口減少に伴い、給水人口及び有収水量が減少しており年々少しずつ料金収入が減少している。しかし、水道料金が県内でも高めであり、喫緊で料金の値上げをおこなう予定は現状ではない。早急に歳入を増やすことは困難であるため、なるべく歳出を抑えていかなければならない。
　大きな歳出として施設更新があげられるが、「2.老朽化に状況について」で述べているとおり管路更新はまだ先のことになると思われる。その他の施設も徐々に更新しており、今後は総費用の大幅な増加は無いと予想される。法定耐用年数直前に管路を短期でまとめて更新するとその期間にまとまって事業費が増大してしまうので、ある程度中長期的なスパンで施工し、事業費が平準化され安定した経営につながるよう努力していきたい。
　そのため予算編成時に各年度で大きく歳出が増減しないよう調整し、経営戦略をもとに総費用の平準化を目指し経営の健全化を図る。
　施設利用率の向上については施設更新時のダウンサイジングを基本に長いスパンで解消していく。</t>
    <rPh sb="18" eb="20">
      <t>コウテン</t>
    </rPh>
    <rPh sb="263" eb="265">
      <t>ジョジョ</t>
    </rPh>
    <rPh sb="280" eb="282">
      <t>オオハバ</t>
    </rPh>
    <rPh sb="286" eb="287">
      <t>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</si>
</sst>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81-4728-974A-5B1FBA03B646}"/>
            </c:ext>
          </c:extLst>
        </c:ser>
        <c:dLbls>
          <c:showLegendKey val="0"/>
          <c:showVal val="0"/>
          <c:showCatName val="0"/>
          <c:showSerName val="0"/>
          <c:showPercent val="0"/>
          <c:showBubbleSize val="0"/>
        </c:dLbls>
        <c:gapWidth val="150"/>
        <c:axId val="113076536"/>
        <c:axId val="18286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A681-4728-974A-5B1FBA03B646}"/>
            </c:ext>
          </c:extLst>
        </c:ser>
        <c:dLbls>
          <c:showLegendKey val="0"/>
          <c:showVal val="0"/>
          <c:showCatName val="0"/>
          <c:showSerName val="0"/>
          <c:showPercent val="0"/>
          <c:showBubbleSize val="0"/>
        </c:dLbls>
        <c:marker val="1"/>
        <c:smooth val="0"/>
        <c:axId val="113076536"/>
        <c:axId val="182867152"/>
      </c:lineChart>
      <c:dateAx>
        <c:axId val="113076536"/>
        <c:scaling>
          <c:orientation val="minMax"/>
        </c:scaling>
        <c:delete val="1"/>
        <c:axPos val="b"/>
        <c:numFmt formatCode="ge" sourceLinked="1"/>
        <c:majorTickMark val="none"/>
        <c:minorTickMark val="none"/>
        <c:tickLblPos val="none"/>
        <c:crossAx val="182867152"/>
        <c:crosses val="autoZero"/>
        <c:auto val="1"/>
        <c:lblOffset val="100"/>
        <c:baseTimeUnit val="years"/>
      </c:dateAx>
      <c:valAx>
        <c:axId val="18286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7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42.95</c:v>
                </c:pt>
                <c:pt idx="1">
                  <c:v>41.95</c:v>
                </c:pt>
                <c:pt idx="2">
                  <c:v>41.22</c:v>
                </c:pt>
                <c:pt idx="3">
                  <c:v>41.02</c:v>
                </c:pt>
                <c:pt idx="4">
                  <c:v>40.65</c:v>
                </c:pt>
              </c:numCache>
            </c:numRef>
          </c:val>
          <c:extLst>
            <c:ext xmlns:c16="http://schemas.microsoft.com/office/drawing/2014/chart" uri="{C3380CC4-5D6E-409C-BE32-E72D297353CC}">
              <c16:uniqueId val="{00000000-2E0B-4D3E-99CB-AAEC9289B766}"/>
            </c:ext>
          </c:extLst>
        </c:ser>
        <c:dLbls>
          <c:showLegendKey val="0"/>
          <c:showVal val="0"/>
          <c:showCatName val="0"/>
          <c:showSerName val="0"/>
          <c:showPercent val="0"/>
          <c:showBubbleSize val="0"/>
        </c:dLbls>
        <c:gapWidth val="150"/>
        <c:axId val="183658056"/>
        <c:axId val="18365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2E0B-4D3E-99CB-AAEC9289B766}"/>
            </c:ext>
          </c:extLst>
        </c:ser>
        <c:dLbls>
          <c:showLegendKey val="0"/>
          <c:showVal val="0"/>
          <c:showCatName val="0"/>
          <c:showSerName val="0"/>
          <c:showPercent val="0"/>
          <c:showBubbleSize val="0"/>
        </c:dLbls>
        <c:marker val="1"/>
        <c:smooth val="0"/>
        <c:axId val="183658056"/>
        <c:axId val="183658448"/>
      </c:lineChart>
      <c:dateAx>
        <c:axId val="183658056"/>
        <c:scaling>
          <c:orientation val="minMax"/>
        </c:scaling>
        <c:delete val="1"/>
        <c:axPos val="b"/>
        <c:numFmt formatCode="ge" sourceLinked="1"/>
        <c:majorTickMark val="none"/>
        <c:minorTickMark val="none"/>
        <c:tickLblPos val="none"/>
        <c:crossAx val="183658448"/>
        <c:crosses val="autoZero"/>
        <c:auto val="1"/>
        <c:lblOffset val="100"/>
        <c:baseTimeUnit val="years"/>
      </c:dateAx>
      <c:valAx>
        <c:axId val="18365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5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88.29</c:v>
                </c:pt>
                <c:pt idx="1">
                  <c:v>88.96</c:v>
                </c:pt>
                <c:pt idx="2">
                  <c:v>89.96</c:v>
                </c:pt>
                <c:pt idx="3">
                  <c:v>82.06</c:v>
                </c:pt>
                <c:pt idx="4">
                  <c:v>90.23</c:v>
                </c:pt>
              </c:numCache>
            </c:numRef>
          </c:val>
          <c:extLst>
            <c:ext xmlns:c16="http://schemas.microsoft.com/office/drawing/2014/chart" uri="{C3380CC4-5D6E-409C-BE32-E72D297353CC}">
              <c16:uniqueId val="{00000000-3B9B-4827-BEAB-B16C27F50717}"/>
            </c:ext>
          </c:extLst>
        </c:ser>
        <c:dLbls>
          <c:showLegendKey val="0"/>
          <c:showVal val="0"/>
          <c:showCatName val="0"/>
          <c:showSerName val="0"/>
          <c:showPercent val="0"/>
          <c:showBubbleSize val="0"/>
        </c:dLbls>
        <c:gapWidth val="150"/>
        <c:axId val="184401336"/>
        <c:axId val="18440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3B9B-4827-BEAB-B16C27F50717}"/>
            </c:ext>
          </c:extLst>
        </c:ser>
        <c:dLbls>
          <c:showLegendKey val="0"/>
          <c:showVal val="0"/>
          <c:showCatName val="0"/>
          <c:showSerName val="0"/>
          <c:showPercent val="0"/>
          <c:showBubbleSize val="0"/>
        </c:dLbls>
        <c:marker val="1"/>
        <c:smooth val="0"/>
        <c:axId val="184401336"/>
        <c:axId val="184401728"/>
      </c:lineChart>
      <c:dateAx>
        <c:axId val="184401336"/>
        <c:scaling>
          <c:orientation val="minMax"/>
        </c:scaling>
        <c:delete val="1"/>
        <c:axPos val="b"/>
        <c:numFmt formatCode="ge" sourceLinked="1"/>
        <c:majorTickMark val="none"/>
        <c:minorTickMark val="none"/>
        <c:tickLblPos val="none"/>
        <c:crossAx val="184401728"/>
        <c:crosses val="autoZero"/>
        <c:auto val="1"/>
        <c:lblOffset val="100"/>
        <c:baseTimeUnit val="years"/>
      </c:dateAx>
      <c:valAx>
        <c:axId val="1844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0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76.459999999999994</c:v>
                </c:pt>
                <c:pt idx="1">
                  <c:v>72.67</c:v>
                </c:pt>
                <c:pt idx="2">
                  <c:v>70.930000000000007</c:v>
                </c:pt>
                <c:pt idx="3">
                  <c:v>65.8</c:v>
                </c:pt>
                <c:pt idx="4">
                  <c:v>66.650000000000006</c:v>
                </c:pt>
              </c:numCache>
            </c:numRef>
          </c:val>
          <c:extLst>
            <c:ext xmlns:c16="http://schemas.microsoft.com/office/drawing/2014/chart" uri="{C3380CC4-5D6E-409C-BE32-E72D297353CC}">
              <c16:uniqueId val="{00000000-2B69-4E1A-ABDE-855D6A998274}"/>
            </c:ext>
          </c:extLst>
        </c:ser>
        <c:dLbls>
          <c:showLegendKey val="0"/>
          <c:showVal val="0"/>
          <c:showCatName val="0"/>
          <c:showSerName val="0"/>
          <c:showPercent val="0"/>
          <c:showBubbleSize val="0"/>
        </c:dLbls>
        <c:gapWidth val="150"/>
        <c:axId val="182839536"/>
        <c:axId val="18292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2B69-4E1A-ABDE-855D6A998274}"/>
            </c:ext>
          </c:extLst>
        </c:ser>
        <c:dLbls>
          <c:showLegendKey val="0"/>
          <c:showVal val="0"/>
          <c:showCatName val="0"/>
          <c:showSerName val="0"/>
          <c:showPercent val="0"/>
          <c:showBubbleSize val="0"/>
        </c:dLbls>
        <c:marker val="1"/>
        <c:smooth val="0"/>
        <c:axId val="182839536"/>
        <c:axId val="182921808"/>
      </c:lineChart>
      <c:dateAx>
        <c:axId val="182839536"/>
        <c:scaling>
          <c:orientation val="minMax"/>
        </c:scaling>
        <c:delete val="1"/>
        <c:axPos val="b"/>
        <c:numFmt formatCode="ge" sourceLinked="1"/>
        <c:majorTickMark val="none"/>
        <c:minorTickMark val="none"/>
        <c:tickLblPos val="none"/>
        <c:crossAx val="182921808"/>
        <c:crosses val="autoZero"/>
        <c:auto val="1"/>
        <c:lblOffset val="100"/>
        <c:baseTimeUnit val="years"/>
      </c:dateAx>
      <c:valAx>
        <c:axId val="18292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3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BA-4835-AD88-2843AA3E50C4}"/>
            </c:ext>
          </c:extLst>
        </c:ser>
        <c:dLbls>
          <c:showLegendKey val="0"/>
          <c:showVal val="0"/>
          <c:showCatName val="0"/>
          <c:showSerName val="0"/>
          <c:showPercent val="0"/>
          <c:showBubbleSize val="0"/>
        </c:dLbls>
        <c:gapWidth val="150"/>
        <c:axId val="183730744"/>
        <c:axId val="18373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BA-4835-AD88-2843AA3E50C4}"/>
            </c:ext>
          </c:extLst>
        </c:ser>
        <c:dLbls>
          <c:showLegendKey val="0"/>
          <c:showVal val="0"/>
          <c:showCatName val="0"/>
          <c:showSerName val="0"/>
          <c:showPercent val="0"/>
          <c:showBubbleSize val="0"/>
        </c:dLbls>
        <c:marker val="1"/>
        <c:smooth val="0"/>
        <c:axId val="183730744"/>
        <c:axId val="183731128"/>
      </c:lineChart>
      <c:dateAx>
        <c:axId val="183730744"/>
        <c:scaling>
          <c:orientation val="minMax"/>
        </c:scaling>
        <c:delete val="1"/>
        <c:axPos val="b"/>
        <c:numFmt formatCode="ge" sourceLinked="1"/>
        <c:majorTickMark val="none"/>
        <c:minorTickMark val="none"/>
        <c:tickLblPos val="none"/>
        <c:crossAx val="183731128"/>
        <c:crosses val="autoZero"/>
        <c:auto val="1"/>
        <c:lblOffset val="100"/>
        <c:baseTimeUnit val="years"/>
      </c:dateAx>
      <c:valAx>
        <c:axId val="18373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3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56-443C-99E0-6332AAE460B1}"/>
            </c:ext>
          </c:extLst>
        </c:ser>
        <c:dLbls>
          <c:showLegendKey val="0"/>
          <c:showVal val="0"/>
          <c:showCatName val="0"/>
          <c:showSerName val="0"/>
          <c:showPercent val="0"/>
          <c:showBubbleSize val="0"/>
        </c:dLbls>
        <c:gapWidth val="150"/>
        <c:axId val="182889528"/>
        <c:axId val="18371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56-443C-99E0-6332AAE460B1}"/>
            </c:ext>
          </c:extLst>
        </c:ser>
        <c:dLbls>
          <c:showLegendKey val="0"/>
          <c:showVal val="0"/>
          <c:showCatName val="0"/>
          <c:showSerName val="0"/>
          <c:showPercent val="0"/>
          <c:showBubbleSize val="0"/>
        </c:dLbls>
        <c:marker val="1"/>
        <c:smooth val="0"/>
        <c:axId val="182889528"/>
        <c:axId val="183719024"/>
      </c:lineChart>
      <c:dateAx>
        <c:axId val="182889528"/>
        <c:scaling>
          <c:orientation val="minMax"/>
        </c:scaling>
        <c:delete val="1"/>
        <c:axPos val="b"/>
        <c:numFmt formatCode="ge" sourceLinked="1"/>
        <c:majorTickMark val="none"/>
        <c:minorTickMark val="none"/>
        <c:tickLblPos val="none"/>
        <c:crossAx val="183719024"/>
        <c:crosses val="autoZero"/>
        <c:auto val="1"/>
        <c:lblOffset val="100"/>
        <c:baseTimeUnit val="years"/>
      </c:dateAx>
      <c:valAx>
        <c:axId val="18371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8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AC-4692-AC5E-83733643A033}"/>
            </c:ext>
          </c:extLst>
        </c:ser>
        <c:dLbls>
          <c:showLegendKey val="0"/>
          <c:showVal val="0"/>
          <c:showCatName val="0"/>
          <c:showSerName val="0"/>
          <c:showPercent val="0"/>
          <c:showBubbleSize val="0"/>
        </c:dLbls>
        <c:gapWidth val="150"/>
        <c:axId val="181462552"/>
        <c:axId val="18146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AC-4692-AC5E-83733643A033}"/>
            </c:ext>
          </c:extLst>
        </c:ser>
        <c:dLbls>
          <c:showLegendKey val="0"/>
          <c:showVal val="0"/>
          <c:showCatName val="0"/>
          <c:showSerName val="0"/>
          <c:showPercent val="0"/>
          <c:showBubbleSize val="0"/>
        </c:dLbls>
        <c:marker val="1"/>
        <c:smooth val="0"/>
        <c:axId val="181462552"/>
        <c:axId val="181462944"/>
      </c:lineChart>
      <c:dateAx>
        <c:axId val="181462552"/>
        <c:scaling>
          <c:orientation val="minMax"/>
        </c:scaling>
        <c:delete val="1"/>
        <c:axPos val="b"/>
        <c:numFmt formatCode="ge" sourceLinked="1"/>
        <c:majorTickMark val="none"/>
        <c:minorTickMark val="none"/>
        <c:tickLblPos val="none"/>
        <c:crossAx val="181462944"/>
        <c:crosses val="autoZero"/>
        <c:auto val="1"/>
        <c:lblOffset val="100"/>
        <c:baseTimeUnit val="years"/>
      </c:dateAx>
      <c:valAx>
        <c:axId val="1814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6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BA-4DC2-ADED-C1A17F3A966D}"/>
            </c:ext>
          </c:extLst>
        </c:ser>
        <c:dLbls>
          <c:showLegendKey val="0"/>
          <c:showVal val="0"/>
          <c:showCatName val="0"/>
          <c:showSerName val="0"/>
          <c:showPercent val="0"/>
          <c:showBubbleSize val="0"/>
        </c:dLbls>
        <c:gapWidth val="150"/>
        <c:axId val="181460984"/>
        <c:axId val="18146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BA-4DC2-ADED-C1A17F3A966D}"/>
            </c:ext>
          </c:extLst>
        </c:ser>
        <c:dLbls>
          <c:showLegendKey val="0"/>
          <c:showVal val="0"/>
          <c:showCatName val="0"/>
          <c:showSerName val="0"/>
          <c:showPercent val="0"/>
          <c:showBubbleSize val="0"/>
        </c:dLbls>
        <c:marker val="1"/>
        <c:smooth val="0"/>
        <c:axId val="181460984"/>
        <c:axId val="181460592"/>
      </c:lineChart>
      <c:dateAx>
        <c:axId val="181460984"/>
        <c:scaling>
          <c:orientation val="minMax"/>
        </c:scaling>
        <c:delete val="1"/>
        <c:axPos val="b"/>
        <c:numFmt formatCode="ge" sourceLinked="1"/>
        <c:majorTickMark val="none"/>
        <c:minorTickMark val="none"/>
        <c:tickLblPos val="none"/>
        <c:crossAx val="181460592"/>
        <c:crosses val="autoZero"/>
        <c:auto val="1"/>
        <c:lblOffset val="100"/>
        <c:baseTimeUnit val="years"/>
      </c:dateAx>
      <c:valAx>
        <c:axId val="18146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6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1400.13</c:v>
                </c:pt>
                <c:pt idx="1">
                  <c:v>1341.27</c:v>
                </c:pt>
                <c:pt idx="2">
                  <c:v>1245.8499999999999</c:v>
                </c:pt>
                <c:pt idx="3">
                  <c:v>1222.8699999999999</c:v>
                </c:pt>
                <c:pt idx="4">
                  <c:v>1082.97</c:v>
                </c:pt>
              </c:numCache>
            </c:numRef>
          </c:val>
          <c:extLst>
            <c:ext xmlns:c16="http://schemas.microsoft.com/office/drawing/2014/chart" uri="{C3380CC4-5D6E-409C-BE32-E72D297353CC}">
              <c16:uniqueId val="{00000000-9F82-42DA-BBDD-75DBD2FB3866}"/>
            </c:ext>
          </c:extLst>
        </c:ser>
        <c:dLbls>
          <c:showLegendKey val="0"/>
          <c:showVal val="0"/>
          <c:showCatName val="0"/>
          <c:showSerName val="0"/>
          <c:showPercent val="0"/>
          <c:showBubbleSize val="0"/>
        </c:dLbls>
        <c:gapWidth val="150"/>
        <c:axId val="181464120"/>
        <c:axId val="18146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9F82-42DA-BBDD-75DBD2FB3866}"/>
            </c:ext>
          </c:extLst>
        </c:ser>
        <c:dLbls>
          <c:showLegendKey val="0"/>
          <c:showVal val="0"/>
          <c:showCatName val="0"/>
          <c:showSerName val="0"/>
          <c:showPercent val="0"/>
          <c:showBubbleSize val="0"/>
        </c:dLbls>
        <c:marker val="1"/>
        <c:smooth val="0"/>
        <c:axId val="181464120"/>
        <c:axId val="181464512"/>
      </c:lineChart>
      <c:dateAx>
        <c:axId val="181464120"/>
        <c:scaling>
          <c:orientation val="minMax"/>
        </c:scaling>
        <c:delete val="1"/>
        <c:axPos val="b"/>
        <c:numFmt formatCode="ge" sourceLinked="1"/>
        <c:majorTickMark val="none"/>
        <c:minorTickMark val="none"/>
        <c:tickLblPos val="none"/>
        <c:crossAx val="181464512"/>
        <c:crosses val="autoZero"/>
        <c:auto val="1"/>
        <c:lblOffset val="100"/>
        <c:baseTimeUnit val="years"/>
      </c:dateAx>
      <c:valAx>
        <c:axId val="1814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6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51.53</c:v>
                </c:pt>
                <c:pt idx="1">
                  <c:v>48.39</c:v>
                </c:pt>
                <c:pt idx="2">
                  <c:v>51.41</c:v>
                </c:pt>
                <c:pt idx="3">
                  <c:v>46.09</c:v>
                </c:pt>
                <c:pt idx="4">
                  <c:v>48.78</c:v>
                </c:pt>
              </c:numCache>
            </c:numRef>
          </c:val>
          <c:extLst>
            <c:ext xmlns:c16="http://schemas.microsoft.com/office/drawing/2014/chart" uri="{C3380CC4-5D6E-409C-BE32-E72D297353CC}">
              <c16:uniqueId val="{00000000-3DDE-4F0B-9C38-E50A20A90756}"/>
            </c:ext>
          </c:extLst>
        </c:ser>
        <c:dLbls>
          <c:showLegendKey val="0"/>
          <c:showVal val="0"/>
          <c:showCatName val="0"/>
          <c:showSerName val="0"/>
          <c:showPercent val="0"/>
          <c:showBubbleSize val="0"/>
        </c:dLbls>
        <c:gapWidth val="150"/>
        <c:axId val="181462160"/>
        <c:axId val="18365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3DDE-4F0B-9C38-E50A20A90756}"/>
            </c:ext>
          </c:extLst>
        </c:ser>
        <c:dLbls>
          <c:showLegendKey val="0"/>
          <c:showVal val="0"/>
          <c:showCatName val="0"/>
          <c:showSerName val="0"/>
          <c:showPercent val="0"/>
          <c:showBubbleSize val="0"/>
        </c:dLbls>
        <c:marker val="1"/>
        <c:smooth val="0"/>
        <c:axId val="181462160"/>
        <c:axId val="183655312"/>
      </c:lineChart>
      <c:dateAx>
        <c:axId val="181462160"/>
        <c:scaling>
          <c:orientation val="minMax"/>
        </c:scaling>
        <c:delete val="1"/>
        <c:axPos val="b"/>
        <c:numFmt formatCode="ge" sourceLinked="1"/>
        <c:majorTickMark val="none"/>
        <c:minorTickMark val="none"/>
        <c:tickLblPos val="none"/>
        <c:crossAx val="183655312"/>
        <c:crosses val="autoZero"/>
        <c:auto val="1"/>
        <c:lblOffset val="100"/>
        <c:baseTimeUnit val="years"/>
      </c:dateAx>
      <c:valAx>
        <c:axId val="18365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6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545.20000000000005</c:v>
                </c:pt>
                <c:pt idx="1">
                  <c:v>577.73</c:v>
                </c:pt>
                <c:pt idx="2">
                  <c:v>552.86</c:v>
                </c:pt>
                <c:pt idx="3">
                  <c:v>643.24</c:v>
                </c:pt>
                <c:pt idx="4">
                  <c:v>581.23</c:v>
                </c:pt>
              </c:numCache>
            </c:numRef>
          </c:val>
          <c:extLst>
            <c:ext xmlns:c16="http://schemas.microsoft.com/office/drawing/2014/chart" uri="{C3380CC4-5D6E-409C-BE32-E72D297353CC}">
              <c16:uniqueId val="{00000000-1098-477D-B266-D0B1874704AF}"/>
            </c:ext>
          </c:extLst>
        </c:ser>
        <c:dLbls>
          <c:showLegendKey val="0"/>
          <c:showVal val="0"/>
          <c:showCatName val="0"/>
          <c:showSerName val="0"/>
          <c:showPercent val="0"/>
          <c:showBubbleSize val="0"/>
        </c:dLbls>
        <c:gapWidth val="150"/>
        <c:axId val="183656488"/>
        <c:axId val="18365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1098-477D-B266-D0B1874704AF}"/>
            </c:ext>
          </c:extLst>
        </c:ser>
        <c:dLbls>
          <c:showLegendKey val="0"/>
          <c:showVal val="0"/>
          <c:showCatName val="0"/>
          <c:showSerName val="0"/>
          <c:showPercent val="0"/>
          <c:showBubbleSize val="0"/>
        </c:dLbls>
        <c:marker val="1"/>
        <c:smooth val="0"/>
        <c:axId val="183656488"/>
        <c:axId val="183656880"/>
      </c:lineChart>
      <c:dateAx>
        <c:axId val="183656488"/>
        <c:scaling>
          <c:orientation val="minMax"/>
        </c:scaling>
        <c:delete val="1"/>
        <c:axPos val="b"/>
        <c:numFmt formatCode="ge" sourceLinked="1"/>
        <c:majorTickMark val="none"/>
        <c:minorTickMark val="none"/>
        <c:tickLblPos val="none"/>
        <c:crossAx val="183656880"/>
        <c:crosses val="autoZero"/>
        <c:auto val="1"/>
        <c:lblOffset val="100"/>
        <c:baseTimeUnit val="years"/>
      </c:dateAx>
      <c:valAx>
        <c:axId val="18365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5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青森県　蓬田村</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3" t="s">
        <v>1</v>
      </c>
      <c r="C7" s="83"/>
      <c r="D7" s="83"/>
      <c r="E7" s="83"/>
      <c r="F7" s="83"/>
      <c r="G7" s="83"/>
      <c r="H7" s="83"/>
      <c r="I7" s="83" t="s">
        <v>2</v>
      </c>
      <c r="J7" s="83"/>
      <c r="K7" s="83"/>
      <c r="L7" s="83"/>
      <c r="M7" s="83"/>
      <c r="N7" s="83"/>
      <c r="O7" s="83"/>
      <c r="P7" s="83" t="s">
        <v>3</v>
      </c>
      <c r="Q7" s="83"/>
      <c r="R7" s="83"/>
      <c r="S7" s="83"/>
      <c r="T7" s="83"/>
      <c r="U7" s="83"/>
      <c r="V7" s="83"/>
      <c r="W7" s="83" t="s">
        <v>4</v>
      </c>
      <c r="X7" s="83"/>
      <c r="Y7" s="83"/>
      <c r="Z7" s="83"/>
      <c r="AA7" s="83"/>
      <c r="AB7" s="83"/>
      <c r="AC7" s="83"/>
      <c r="AD7" s="83" t="s">
        <v>5</v>
      </c>
      <c r="AE7" s="83"/>
      <c r="AF7" s="83"/>
      <c r="AG7" s="83"/>
      <c r="AH7" s="83"/>
      <c r="AI7" s="83"/>
      <c r="AJ7" s="83"/>
      <c r="AK7" s="2"/>
      <c r="AL7" s="83" t="s">
        <v>6</v>
      </c>
      <c r="AM7" s="83"/>
      <c r="AN7" s="83"/>
      <c r="AO7" s="83"/>
      <c r="AP7" s="83"/>
      <c r="AQ7" s="83"/>
      <c r="AR7" s="83"/>
      <c r="AS7" s="83"/>
      <c r="AT7" s="83" t="s">
        <v>7</v>
      </c>
      <c r="AU7" s="83"/>
      <c r="AV7" s="83"/>
      <c r="AW7" s="83"/>
      <c r="AX7" s="83"/>
      <c r="AY7" s="83"/>
      <c r="AZ7" s="83"/>
      <c r="BA7" s="83"/>
      <c r="BB7" s="83" t="s">
        <v>8</v>
      </c>
      <c r="BC7" s="83"/>
      <c r="BD7" s="83"/>
      <c r="BE7" s="83"/>
      <c r="BF7" s="83"/>
      <c r="BG7" s="83"/>
      <c r="BH7" s="83"/>
      <c r="BI7" s="83"/>
      <c r="BJ7" s="3"/>
      <c r="BK7" s="3"/>
      <c r="BL7" s="4" t="s">
        <v>9</v>
      </c>
      <c r="BM7" s="5"/>
      <c r="BN7" s="5"/>
      <c r="BO7" s="5"/>
      <c r="BP7" s="5"/>
      <c r="BQ7" s="5"/>
      <c r="BR7" s="5"/>
      <c r="BS7" s="5"/>
      <c r="BT7" s="5"/>
      <c r="BU7" s="5"/>
      <c r="BV7" s="5"/>
      <c r="BW7" s="5"/>
      <c r="BX7" s="5"/>
      <c r="BY7" s="6"/>
    </row>
    <row r="8" spans="1:78" ht="18.75" customHeight="1" x14ac:dyDescent="0.15">
      <c r="A8" s="2"/>
      <c r="B8" s="84" t="str">
        <f>データ!$I$6</f>
        <v>法非適用</v>
      </c>
      <c r="C8" s="84"/>
      <c r="D8" s="84"/>
      <c r="E8" s="84"/>
      <c r="F8" s="84"/>
      <c r="G8" s="84"/>
      <c r="H8" s="84"/>
      <c r="I8" s="84" t="str">
        <f>データ!$J$6</f>
        <v>水道事業</v>
      </c>
      <c r="J8" s="84"/>
      <c r="K8" s="84"/>
      <c r="L8" s="84"/>
      <c r="M8" s="84"/>
      <c r="N8" s="84"/>
      <c r="O8" s="84"/>
      <c r="P8" s="84" t="str">
        <f>データ!$K$6</f>
        <v>簡易水道事業</v>
      </c>
      <c r="Q8" s="84"/>
      <c r="R8" s="84"/>
      <c r="S8" s="84"/>
      <c r="T8" s="84"/>
      <c r="U8" s="84"/>
      <c r="V8" s="84"/>
      <c r="W8" s="84" t="str">
        <f>データ!$L$6</f>
        <v>D3</v>
      </c>
      <c r="X8" s="84"/>
      <c r="Y8" s="84"/>
      <c r="Z8" s="84"/>
      <c r="AA8" s="84"/>
      <c r="AB8" s="84"/>
      <c r="AC8" s="84"/>
      <c r="AD8" s="84" t="str">
        <f>データ!$M$6</f>
        <v>非設置</v>
      </c>
      <c r="AE8" s="84"/>
      <c r="AF8" s="84"/>
      <c r="AG8" s="84"/>
      <c r="AH8" s="84"/>
      <c r="AI8" s="84"/>
      <c r="AJ8" s="84"/>
      <c r="AK8" s="2"/>
      <c r="AL8" s="78">
        <f>データ!$R$6</f>
        <v>2811</v>
      </c>
      <c r="AM8" s="78"/>
      <c r="AN8" s="78"/>
      <c r="AO8" s="78"/>
      <c r="AP8" s="78"/>
      <c r="AQ8" s="78"/>
      <c r="AR8" s="78"/>
      <c r="AS8" s="78"/>
      <c r="AT8" s="77">
        <f>データ!$S$6</f>
        <v>80.84</v>
      </c>
      <c r="AU8" s="77"/>
      <c r="AV8" s="77"/>
      <c r="AW8" s="77"/>
      <c r="AX8" s="77"/>
      <c r="AY8" s="77"/>
      <c r="AZ8" s="77"/>
      <c r="BA8" s="77"/>
      <c r="BB8" s="77">
        <f>データ!$T$6</f>
        <v>34.770000000000003</v>
      </c>
      <c r="BC8" s="77"/>
      <c r="BD8" s="77"/>
      <c r="BE8" s="77"/>
      <c r="BF8" s="77"/>
      <c r="BG8" s="77"/>
      <c r="BH8" s="77"/>
      <c r="BI8" s="77"/>
      <c r="BJ8" s="3"/>
      <c r="BK8" s="3"/>
      <c r="BL8" s="81" t="s">
        <v>10</v>
      </c>
      <c r="BM8" s="82"/>
      <c r="BN8" s="7" t="s">
        <v>11</v>
      </c>
      <c r="BO8" s="8"/>
      <c r="BP8" s="8"/>
      <c r="BQ8" s="8"/>
      <c r="BR8" s="8"/>
      <c r="BS8" s="8"/>
      <c r="BT8" s="8"/>
      <c r="BU8" s="8"/>
      <c r="BV8" s="8"/>
      <c r="BW8" s="8"/>
      <c r="BX8" s="8"/>
      <c r="BY8" s="9"/>
    </row>
    <row r="9" spans="1:78" ht="18.75" customHeight="1" x14ac:dyDescent="0.15">
      <c r="A9" s="2"/>
      <c r="B9" s="83" t="s">
        <v>12</v>
      </c>
      <c r="C9" s="83"/>
      <c r="D9" s="83"/>
      <c r="E9" s="83"/>
      <c r="F9" s="83"/>
      <c r="G9" s="83"/>
      <c r="H9" s="83"/>
      <c r="I9" s="83" t="s">
        <v>13</v>
      </c>
      <c r="J9" s="83"/>
      <c r="K9" s="83"/>
      <c r="L9" s="83"/>
      <c r="M9" s="83"/>
      <c r="N9" s="83"/>
      <c r="O9" s="83"/>
      <c r="P9" s="83" t="s">
        <v>14</v>
      </c>
      <c r="Q9" s="83"/>
      <c r="R9" s="83"/>
      <c r="S9" s="83"/>
      <c r="T9" s="83"/>
      <c r="U9" s="83"/>
      <c r="V9" s="83"/>
      <c r="W9" s="83" t="s">
        <v>15</v>
      </c>
      <c r="X9" s="83"/>
      <c r="Y9" s="83"/>
      <c r="Z9" s="83"/>
      <c r="AA9" s="83"/>
      <c r="AB9" s="83"/>
      <c r="AC9" s="83"/>
      <c r="AD9" s="2"/>
      <c r="AE9" s="2"/>
      <c r="AF9" s="2"/>
      <c r="AG9" s="2"/>
      <c r="AH9" s="3"/>
      <c r="AI9" s="2"/>
      <c r="AJ9" s="2"/>
      <c r="AK9" s="2"/>
      <c r="AL9" s="83" t="s">
        <v>16</v>
      </c>
      <c r="AM9" s="83"/>
      <c r="AN9" s="83"/>
      <c r="AO9" s="83"/>
      <c r="AP9" s="83"/>
      <c r="AQ9" s="83"/>
      <c r="AR9" s="83"/>
      <c r="AS9" s="83"/>
      <c r="AT9" s="83" t="s">
        <v>17</v>
      </c>
      <c r="AU9" s="83"/>
      <c r="AV9" s="83"/>
      <c r="AW9" s="83"/>
      <c r="AX9" s="83"/>
      <c r="AY9" s="83"/>
      <c r="AZ9" s="83"/>
      <c r="BA9" s="83"/>
      <c r="BB9" s="83" t="s">
        <v>18</v>
      </c>
      <c r="BC9" s="83"/>
      <c r="BD9" s="83"/>
      <c r="BE9" s="83"/>
      <c r="BF9" s="83"/>
      <c r="BG9" s="83"/>
      <c r="BH9" s="83"/>
      <c r="BI9" s="83"/>
      <c r="BJ9" s="3"/>
      <c r="BK9" s="3"/>
      <c r="BL9" s="75" t="s">
        <v>19</v>
      </c>
      <c r="BM9" s="76"/>
      <c r="BN9" s="10" t="s">
        <v>20</v>
      </c>
      <c r="BO9" s="11"/>
      <c r="BP9" s="11"/>
      <c r="BQ9" s="11"/>
      <c r="BR9" s="11"/>
      <c r="BS9" s="11"/>
      <c r="BT9" s="11"/>
      <c r="BU9" s="11"/>
      <c r="BV9" s="11"/>
      <c r="BW9" s="11"/>
      <c r="BX9" s="11"/>
      <c r="BY9" s="12"/>
    </row>
    <row r="10" spans="1:78" ht="18.75" customHeight="1" x14ac:dyDescent="0.15">
      <c r="A10" s="2"/>
      <c r="B10" s="77" t="str">
        <f>データ!$N$6</f>
        <v>-</v>
      </c>
      <c r="C10" s="77"/>
      <c r="D10" s="77"/>
      <c r="E10" s="77"/>
      <c r="F10" s="77"/>
      <c r="G10" s="77"/>
      <c r="H10" s="77"/>
      <c r="I10" s="77" t="str">
        <f>データ!$O$6</f>
        <v>該当数値なし</v>
      </c>
      <c r="J10" s="77"/>
      <c r="K10" s="77"/>
      <c r="L10" s="77"/>
      <c r="M10" s="77"/>
      <c r="N10" s="77"/>
      <c r="O10" s="77"/>
      <c r="P10" s="77">
        <f>データ!$P$6</f>
        <v>94.99</v>
      </c>
      <c r="Q10" s="77"/>
      <c r="R10" s="77"/>
      <c r="S10" s="77"/>
      <c r="T10" s="77"/>
      <c r="U10" s="77"/>
      <c r="V10" s="77"/>
      <c r="W10" s="78">
        <f>データ!$Q$6</f>
        <v>4420</v>
      </c>
      <c r="X10" s="78"/>
      <c r="Y10" s="78"/>
      <c r="Z10" s="78"/>
      <c r="AA10" s="78"/>
      <c r="AB10" s="78"/>
      <c r="AC10" s="78"/>
      <c r="AD10" s="2"/>
      <c r="AE10" s="2"/>
      <c r="AF10" s="2"/>
      <c r="AG10" s="2"/>
      <c r="AH10" s="2"/>
      <c r="AI10" s="2"/>
      <c r="AJ10" s="2"/>
      <c r="AK10" s="2"/>
      <c r="AL10" s="78">
        <f>データ!$U$6</f>
        <v>2652</v>
      </c>
      <c r="AM10" s="78"/>
      <c r="AN10" s="78"/>
      <c r="AO10" s="78"/>
      <c r="AP10" s="78"/>
      <c r="AQ10" s="78"/>
      <c r="AR10" s="78"/>
      <c r="AS10" s="78"/>
      <c r="AT10" s="77">
        <f>データ!$V$6</f>
        <v>8.5</v>
      </c>
      <c r="AU10" s="77"/>
      <c r="AV10" s="77"/>
      <c r="AW10" s="77"/>
      <c r="AX10" s="77"/>
      <c r="AY10" s="77"/>
      <c r="AZ10" s="77"/>
      <c r="BA10" s="77"/>
      <c r="BB10" s="77">
        <f>データ!$W$6</f>
        <v>312</v>
      </c>
      <c r="BC10" s="77"/>
      <c r="BD10" s="77"/>
      <c r="BE10" s="77"/>
      <c r="BF10" s="77"/>
      <c r="BG10" s="77"/>
      <c r="BH10" s="77"/>
      <c r="BI10" s="77"/>
      <c r="BJ10" s="2"/>
      <c r="BK10" s="2"/>
      <c r="BL10" s="79" t="s">
        <v>21</v>
      </c>
      <c r="BM10" s="80"/>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109</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110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41</v>
      </c>
      <c r="O85" s="27" t="str">
        <f>データ!EN6</f>
        <v>【0.54】</v>
      </c>
    </row>
  </sheetData>
  <sheetProtection algorithmName="SHA-512" hashValue="Xz2sFXK+smUrR2SdkJToF/6CA1JixLkcUUWooTtY/lfkLIjTuk1dNhMbYkMSJLIQYhxC6lNwQfbjBDgQplskBw==" saltValue="jUKxIFUk8Mu0NIIIYqhKT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8" t="s">
        <v>52</v>
      </c>
      <c r="I3" s="89"/>
      <c r="J3" s="89"/>
      <c r="K3" s="89"/>
      <c r="L3" s="89"/>
      <c r="M3" s="89"/>
      <c r="N3" s="89"/>
      <c r="O3" s="89"/>
      <c r="P3" s="89"/>
      <c r="Q3" s="89"/>
      <c r="R3" s="89"/>
      <c r="S3" s="89"/>
      <c r="T3" s="89"/>
      <c r="U3" s="89"/>
      <c r="V3" s="89"/>
      <c r="W3" s="90"/>
      <c r="X3" s="94" t="s">
        <v>53</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54</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55</v>
      </c>
      <c r="B4" s="31"/>
      <c r="C4" s="31"/>
      <c r="D4" s="31"/>
      <c r="E4" s="31"/>
      <c r="F4" s="31"/>
      <c r="G4" s="31"/>
      <c r="H4" s="91"/>
      <c r="I4" s="92"/>
      <c r="J4" s="92"/>
      <c r="K4" s="92"/>
      <c r="L4" s="92"/>
      <c r="M4" s="92"/>
      <c r="N4" s="92"/>
      <c r="O4" s="92"/>
      <c r="P4" s="92"/>
      <c r="Q4" s="92"/>
      <c r="R4" s="92"/>
      <c r="S4" s="92"/>
      <c r="T4" s="92"/>
      <c r="U4" s="92"/>
      <c r="V4" s="92"/>
      <c r="W4" s="93"/>
      <c r="X4" s="87" t="s">
        <v>56</v>
      </c>
      <c r="Y4" s="87"/>
      <c r="Z4" s="87"/>
      <c r="AA4" s="87"/>
      <c r="AB4" s="87"/>
      <c r="AC4" s="87"/>
      <c r="AD4" s="87"/>
      <c r="AE4" s="87"/>
      <c r="AF4" s="87"/>
      <c r="AG4" s="87"/>
      <c r="AH4" s="87"/>
      <c r="AI4" s="87" t="s">
        <v>57</v>
      </c>
      <c r="AJ4" s="87"/>
      <c r="AK4" s="87"/>
      <c r="AL4" s="87"/>
      <c r="AM4" s="87"/>
      <c r="AN4" s="87"/>
      <c r="AO4" s="87"/>
      <c r="AP4" s="87"/>
      <c r="AQ4" s="87"/>
      <c r="AR4" s="87"/>
      <c r="AS4" s="87"/>
      <c r="AT4" s="87" t="s">
        <v>58</v>
      </c>
      <c r="AU4" s="87"/>
      <c r="AV4" s="87"/>
      <c r="AW4" s="87"/>
      <c r="AX4" s="87"/>
      <c r="AY4" s="87"/>
      <c r="AZ4" s="87"/>
      <c r="BA4" s="87"/>
      <c r="BB4" s="87"/>
      <c r="BC4" s="87"/>
      <c r="BD4" s="87"/>
      <c r="BE4" s="87" t="s">
        <v>59</v>
      </c>
      <c r="BF4" s="87"/>
      <c r="BG4" s="87"/>
      <c r="BH4" s="87"/>
      <c r="BI4" s="87"/>
      <c r="BJ4" s="87"/>
      <c r="BK4" s="87"/>
      <c r="BL4" s="87"/>
      <c r="BM4" s="87"/>
      <c r="BN4" s="87"/>
      <c r="BO4" s="87"/>
      <c r="BP4" s="87" t="s">
        <v>60</v>
      </c>
      <c r="BQ4" s="87"/>
      <c r="BR4" s="87"/>
      <c r="BS4" s="87"/>
      <c r="BT4" s="87"/>
      <c r="BU4" s="87"/>
      <c r="BV4" s="87"/>
      <c r="BW4" s="87"/>
      <c r="BX4" s="87"/>
      <c r="BY4" s="87"/>
      <c r="BZ4" s="87"/>
      <c r="CA4" s="87" t="s">
        <v>61</v>
      </c>
      <c r="CB4" s="87"/>
      <c r="CC4" s="87"/>
      <c r="CD4" s="87"/>
      <c r="CE4" s="87"/>
      <c r="CF4" s="87"/>
      <c r="CG4" s="87"/>
      <c r="CH4" s="87"/>
      <c r="CI4" s="87"/>
      <c r="CJ4" s="87"/>
      <c r="CK4" s="87"/>
      <c r="CL4" s="87" t="s">
        <v>62</v>
      </c>
      <c r="CM4" s="87"/>
      <c r="CN4" s="87"/>
      <c r="CO4" s="87"/>
      <c r="CP4" s="87"/>
      <c r="CQ4" s="87"/>
      <c r="CR4" s="87"/>
      <c r="CS4" s="87"/>
      <c r="CT4" s="87"/>
      <c r="CU4" s="87"/>
      <c r="CV4" s="87"/>
      <c r="CW4" s="87" t="s">
        <v>63</v>
      </c>
      <c r="CX4" s="87"/>
      <c r="CY4" s="87"/>
      <c r="CZ4" s="87"/>
      <c r="DA4" s="87"/>
      <c r="DB4" s="87"/>
      <c r="DC4" s="87"/>
      <c r="DD4" s="87"/>
      <c r="DE4" s="87"/>
      <c r="DF4" s="87"/>
      <c r="DG4" s="87"/>
      <c r="DH4" s="87" t="s">
        <v>64</v>
      </c>
      <c r="DI4" s="87"/>
      <c r="DJ4" s="87"/>
      <c r="DK4" s="87"/>
      <c r="DL4" s="87"/>
      <c r="DM4" s="87"/>
      <c r="DN4" s="87"/>
      <c r="DO4" s="87"/>
      <c r="DP4" s="87"/>
      <c r="DQ4" s="87"/>
      <c r="DR4" s="87"/>
      <c r="DS4" s="87" t="s">
        <v>65</v>
      </c>
      <c r="DT4" s="87"/>
      <c r="DU4" s="87"/>
      <c r="DV4" s="87"/>
      <c r="DW4" s="87"/>
      <c r="DX4" s="87"/>
      <c r="DY4" s="87"/>
      <c r="DZ4" s="87"/>
      <c r="EA4" s="87"/>
      <c r="EB4" s="87"/>
      <c r="EC4" s="87"/>
      <c r="ED4" s="87" t="s">
        <v>66</v>
      </c>
      <c r="EE4" s="87"/>
      <c r="EF4" s="87"/>
      <c r="EG4" s="87"/>
      <c r="EH4" s="87"/>
      <c r="EI4" s="87"/>
      <c r="EJ4" s="87"/>
      <c r="EK4" s="87"/>
      <c r="EL4" s="87"/>
      <c r="EM4" s="87"/>
      <c r="EN4" s="87"/>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23043</v>
      </c>
      <c r="D6" s="34">
        <f t="shared" si="3"/>
        <v>47</v>
      </c>
      <c r="E6" s="34">
        <f t="shared" si="3"/>
        <v>1</v>
      </c>
      <c r="F6" s="34">
        <f t="shared" si="3"/>
        <v>0</v>
      </c>
      <c r="G6" s="34">
        <f t="shared" si="3"/>
        <v>0</v>
      </c>
      <c r="H6" s="34" t="str">
        <f t="shared" si="3"/>
        <v>青森県　蓬田村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94.99</v>
      </c>
      <c r="Q6" s="35">
        <f t="shared" si="3"/>
        <v>4420</v>
      </c>
      <c r="R6" s="35">
        <f t="shared" si="3"/>
        <v>2811</v>
      </c>
      <c r="S6" s="35">
        <f t="shared" si="3"/>
        <v>80.84</v>
      </c>
      <c r="T6" s="35">
        <f t="shared" si="3"/>
        <v>34.770000000000003</v>
      </c>
      <c r="U6" s="35">
        <f t="shared" si="3"/>
        <v>2652</v>
      </c>
      <c r="V6" s="35">
        <f t="shared" si="3"/>
        <v>8.5</v>
      </c>
      <c r="W6" s="35">
        <f t="shared" si="3"/>
        <v>312</v>
      </c>
      <c r="X6" s="36">
        <f>IF(X7="",NA(),X7)</f>
        <v>76.459999999999994</v>
      </c>
      <c r="Y6" s="36">
        <f t="shared" ref="Y6:AG6" si="4">IF(Y7="",NA(),Y7)</f>
        <v>72.67</v>
      </c>
      <c r="Z6" s="36">
        <f t="shared" si="4"/>
        <v>70.930000000000007</v>
      </c>
      <c r="AA6" s="36">
        <f t="shared" si="4"/>
        <v>65.8</v>
      </c>
      <c r="AB6" s="36">
        <f t="shared" si="4"/>
        <v>66.650000000000006</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1400.13</v>
      </c>
      <c r="BF6" s="36">
        <f t="shared" ref="BF6:BN6" si="7">IF(BF7="",NA(),BF7)</f>
        <v>1341.27</v>
      </c>
      <c r="BG6" s="36">
        <f t="shared" si="7"/>
        <v>1245.8499999999999</v>
      </c>
      <c r="BH6" s="36">
        <f t="shared" si="7"/>
        <v>1222.8699999999999</v>
      </c>
      <c r="BI6" s="36">
        <f t="shared" si="7"/>
        <v>1082.97</v>
      </c>
      <c r="BJ6" s="36">
        <f t="shared" si="7"/>
        <v>1125.69</v>
      </c>
      <c r="BK6" s="36">
        <f t="shared" si="7"/>
        <v>1134.67</v>
      </c>
      <c r="BL6" s="36">
        <f t="shared" si="7"/>
        <v>1144.79</v>
      </c>
      <c r="BM6" s="36">
        <f t="shared" si="7"/>
        <v>1061.58</v>
      </c>
      <c r="BN6" s="36">
        <f t="shared" si="7"/>
        <v>1007.7</v>
      </c>
      <c r="BO6" s="35" t="str">
        <f>IF(BO7="","",IF(BO7="-","【-】","【"&amp;SUBSTITUTE(TEXT(BO7,"#,##0.00"),"-","△")&amp;"】"))</f>
        <v>【1,074.14】</v>
      </c>
      <c r="BP6" s="36">
        <f>IF(BP7="",NA(),BP7)</f>
        <v>51.53</v>
      </c>
      <c r="BQ6" s="36">
        <f t="shared" ref="BQ6:BY6" si="8">IF(BQ7="",NA(),BQ7)</f>
        <v>48.39</v>
      </c>
      <c r="BR6" s="36">
        <f t="shared" si="8"/>
        <v>51.41</v>
      </c>
      <c r="BS6" s="36">
        <f t="shared" si="8"/>
        <v>46.09</v>
      </c>
      <c r="BT6" s="36">
        <f t="shared" si="8"/>
        <v>48.78</v>
      </c>
      <c r="BU6" s="36">
        <f t="shared" si="8"/>
        <v>46.48</v>
      </c>
      <c r="BV6" s="36">
        <f t="shared" si="8"/>
        <v>40.6</v>
      </c>
      <c r="BW6" s="36">
        <f t="shared" si="8"/>
        <v>56.04</v>
      </c>
      <c r="BX6" s="36">
        <f t="shared" si="8"/>
        <v>58.52</v>
      </c>
      <c r="BY6" s="36">
        <f t="shared" si="8"/>
        <v>59.22</v>
      </c>
      <c r="BZ6" s="35" t="str">
        <f>IF(BZ7="","",IF(BZ7="-","【-】","【"&amp;SUBSTITUTE(TEXT(BZ7,"#,##0.00"),"-","△")&amp;"】"))</f>
        <v>【54.36】</v>
      </c>
      <c r="CA6" s="36">
        <f>IF(CA7="",NA(),CA7)</f>
        <v>545.20000000000005</v>
      </c>
      <c r="CB6" s="36">
        <f t="shared" ref="CB6:CJ6" si="9">IF(CB7="",NA(),CB7)</f>
        <v>577.73</v>
      </c>
      <c r="CC6" s="36">
        <f t="shared" si="9"/>
        <v>552.86</v>
      </c>
      <c r="CD6" s="36">
        <f t="shared" si="9"/>
        <v>643.24</v>
      </c>
      <c r="CE6" s="36">
        <f t="shared" si="9"/>
        <v>581.23</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42.95</v>
      </c>
      <c r="CM6" s="36">
        <f t="shared" ref="CM6:CU6" si="10">IF(CM7="",NA(),CM7)</f>
        <v>41.95</v>
      </c>
      <c r="CN6" s="36">
        <f t="shared" si="10"/>
        <v>41.22</v>
      </c>
      <c r="CO6" s="36">
        <f t="shared" si="10"/>
        <v>41.02</v>
      </c>
      <c r="CP6" s="36">
        <f t="shared" si="10"/>
        <v>40.65</v>
      </c>
      <c r="CQ6" s="36">
        <f t="shared" si="10"/>
        <v>57.43</v>
      </c>
      <c r="CR6" s="36">
        <f t="shared" si="10"/>
        <v>57.29</v>
      </c>
      <c r="CS6" s="36">
        <f t="shared" si="10"/>
        <v>55.9</v>
      </c>
      <c r="CT6" s="36">
        <f t="shared" si="10"/>
        <v>57.3</v>
      </c>
      <c r="CU6" s="36">
        <f t="shared" si="10"/>
        <v>56.76</v>
      </c>
      <c r="CV6" s="35" t="str">
        <f>IF(CV7="","",IF(CV7="-","【-】","【"&amp;SUBSTITUTE(TEXT(CV7,"#,##0.00"),"-","△")&amp;"】"))</f>
        <v>【55.95】</v>
      </c>
      <c r="CW6" s="36">
        <f>IF(CW7="",NA(),CW7)</f>
        <v>88.29</v>
      </c>
      <c r="CX6" s="36">
        <f t="shared" ref="CX6:DF6" si="11">IF(CX7="",NA(),CX7)</f>
        <v>88.96</v>
      </c>
      <c r="CY6" s="36">
        <f t="shared" si="11"/>
        <v>89.96</v>
      </c>
      <c r="CZ6" s="36">
        <f t="shared" si="11"/>
        <v>82.06</v>
      </c>
      <c r="DA6" s="36">
        <f t="shared" si="11"/>
        <v>90.23</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23043</v>
      </c>
      <c r="D7" s="38">
        <v>47</v>
      </c>
      <c r="E7" s="38">
        <v>1</v>
      </c>
      <c r="F7" s="38">
        <v>0</v>
      </c>
      <c r="G7" s="38">
        <v>0</v>
      </c>
      <c r="H7" s="38" t="s">
        <v>96</v>
      </c>
      <c r="I7" s="38" t="s">
        <v>97</v>
      </c>
      <c r="J7" s="38" t="s">
        <v>98</v>
      </c>
      <c r="K7" s="38" t="s">
        <v>99</v>
      </c>
      <c r="L7" s="38" t="s">
        <v>100</v>
      </c>
      <c r="M7" s="38" t="s">
        <v>101</v>
      </c>
      <c r="N7" s="39" t="s">
        <v>102</v>
      </c>
      <c r="O7" s="39" t="s">
        <v>103</v>
      </c>
      <c r="P7" s="39">
        <v>94.99</v>
      </c>
      <c r="Q7" s="39">
        <v>4420</v>
      </c>
      <c r="R7" s="39">
        <v>2811</v>
      </c>
      <c r="S7" s="39">
        <v>80.84</v>
      </c>
      <c r="T7" s="39">
        <v>34.770000000000003</v>
      </c>
      <c r="U7" s="39">
        <v>2652</v>
      </c>
      <c r="V7" s="39">
        <v>8.5</v>
      </c>
      <c r="W7" s="39">
        <v>312</v>
      </c>
      <c r="X7" s="39">
        <v>76.459999999999994</v>
      </c>
      <c r="Y7" s="39">
        <v>72.67</v>
      </c>
      <c r="Z7" s="39">
        <v>70.930000000000007</v>
      </c>
      <c r="AA7" s="39">
        <v>65.8</v>
      </c>
      <c r="AB7" s="39">
        <v>66.650000000000006</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1400.13</v>
      </c>
      <c r="BF7" s="39">
        <v>1341.27</v>
      </c>
      <c r="BG7" s="39">
        <v>1245.8499999999999</v>
      </c>
      <c r="BH7" s="39">
        <v>1222.8699999999999</v>
      </c>
      <c r="BI7" s="39">
        <v>1082.97</v>
      </c>
      <c r="BJ7" s="39">
        <v>1125.69</v>
      </c>
      <c r="BK7" s="39">
        <v>1134.67</v>
      </c>
      <c r="BL7" s="39">
        <v>1144.79</v>
      </c>
      <c r="BM7" s="39">
        <v>1061.58</v>
      </c>
      <c r="BN7" s="39">
        <v>1007.7</v>
      </c>
      <c r="BO7" s="39">
        <v>1074.1400000000001</v>
      </c>
      <c r="BP7" s="39">
        <v>51.53</v>
      </c>
      <c r="BQ7" s="39">
        <v>48.39</v>
      </c>
      <c r="BR7" s="39">
        <v>51.41</v>
      </c>
      <c r="BS7" s="39">
        <v>46.09</v>
      </c>
      <c r="BT7" s="39">
        <v>48.78</v>
      </c>
      <c r="BU7" s="39">
        <v>46.48</v>
      </c>
      <c r="BV7" s="39">
        <v>40.6</v>
      </c>
      <c r="BW7" s="39">
        <v>56.04</v>
      </c>
      <c r="BX7" s="39">
        <v>58.52</v>
      </c>
      <c r="BY7" s="39">
        <v>59.22</v>
      </c>
      <c r="BZ7" s="39">
        <v>54.36</v>
      </c>
      <c r="CA7" s="39">
        <v>545.20000000000005</v>
      </c>
      <c r="CB7" s="39">
        <v>577.73</v>
      </c>
      <c r="CC7" s="39">
        <v>552.86</v>
      </c>
      <c r="CD7" s="39">
        <v>643.24</v>
      </c>
      <c r="CE7" s="39">
        <v>581.23</v>
      </c>
      <c r="CF7" s="39">
        <v>376.61</v>
      </c>
      <c r="CG7" s="39">
        <v>440.03</v>
      </c>
      <c r="CH7" s="39">
        <v>304.35000000000002</v>
      </c>
      <c r="CI7" s="39">
        <v>296.3</v>
      </c>
      <c r="CJ7" s="39">
        <v>292.89999999999998</v>
      </c>
      <c r="CK7" s="39">
        <v>296.39999999999998</v>
      </c>
      <c r="CL7" s="39">
        <v>42.95</v>
      </c>
      <c r="CM7" s="39">
        <v>41.95</v>
      </c>
      <c r="CN7" s="39">
        <v>41.22</v>
      </c>
      <c r="CO7" s="39">
        <v>41.02</v>
      </c>
      <c r="CP7" s="39">
        <v>40.65</v>
      </c>
      <c r="CQ7" s="39">
        <v>57.43</v>
      </c>
      <c r="CR7" s="39">
        <v>57.29</v>
      </c>
      <c r="CS7" s="39">
        <v>55.9</v>
      </c>
      <c r="CT7" s="39">
        <v>57.3</v>
      </c>
      <c r="CU7" s="39">
        <v>56.76</v>
      </c>
      <c r="CV7" s="39">
        <v>55.95</v>
      </c>
      <c r="CW7" s="39">
        <v>88.29</v>
      </c>
      <c r="CX7" s="39">
        <v>88.96</v>
      </c>
      <c r="CY7" s="39">
        <v>89.96</v>
      </c>
      <c r="CZ7" s="39">
        <v>82.06</v>
      </c>
      <c r="DA7" s="39">
        <v>90.23</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裘 俊</cp:lastModifiedBy>
  <cp:lastPrinted>2020-01-16T04:38:20Z</cp:lastPrinted>
  <dcterms:created xsi:type="dcterms:W3CDTF">2019-12-05T04:35:19Z</dcterms:created>
  <dcterms:modified xsi:type="dcterms:W3CDTF">2020-03-04T01:18:38Z</dcterms:modified>
  <cp:category/>
</cp:coreProperties>
</file>