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yomogita\Desktop\240821_9.18〆_財政状況資料集(令和4年度)2回目の作成について\HPへ掲載\"/>
    </mc:Choice>
  </mc:AlternateContent>
  <xr:revisionPtr revIDLastSave="0" documentId="8_{98925332-4835-4088-920E-C510BCEDB2B0}" xr6:coauthVersionLast="44" xr6:coauthVersionMax="44" xr10:uidLastSave="{00000000-0000-0000-0000-000000000000}"/>
  <bookViews>
    <workbookView xWindow="-28920" yWindow="-1815" windowWidth="29040" windowHeight="15840" firstSheet="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基金残高に係る経年分析" sheetId="8" r:id="rId8"/>
    <sheet name="目的別歳出決算分析表（住民一人当たりのコスト）" sheetId="17" r:id="rId9"/>
    <sheet name="実質収支比率等に係る経年分析" sheetId="4" r:id="rId10"/>
    <sheet name="連結実質赤字比率に係る赤字・黒字の構成分析" sheetId="5" r:id="rId11"/>
    <sheet name="実質公債費比率（分子）の構造" sheetId="6" r:id="rId12"/>
    <sheet name="将来負担比率（分子）の構造" sheetId="7" r:id="rId13"/>
    <sheet name="公会計指標分析・財政指標組合せ分析表" sheetId="21" r:id="rId14"/>
    <sheet name="施設類型別ストック情報分析表①" sheetId="22" r:id="rId15"/>
    <sheet name="施設類型別ストック情報分析表② "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O34" i="10"/>
  <c r="CO35" i="10" s="1"/>
  <c r="BW34" i="10"/>
  <c r="BW35" i="10" s="1"/>
  <c r="BW36" i="10" s="1"/>
  <c r="BW37" i="10" s="1"/>
  <c r="BW38" i="10" s="1"/>
  <c r="BW39"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<sst xmlns="http://schemas.openxmlformats.org/spreadsheetml/2006/main" count="1152" uniqueCount="588">
  <si>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</si>
  <si>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</si>
  <si>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</si>
  <si>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</si>
  <si>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</si>
  <si>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</si>
  <si>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</si>
  <si>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</si>
  <si>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</si>
  <si>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</si>
  <si>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</si>
  <si>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</si>
  <si>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</si>
  <si>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</si>
  <si>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</si>
  <si>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</si>
  <si>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</si>
  <si>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</si>
  <si>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</si>
  <si>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</si>
  <si>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</si>
  <si>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</si>
  <si>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</si>
  <si>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</si>
  <si>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</si>
  <si>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</si>
  <si>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</si>
  <si>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</si>
  <si>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</si>
  <si>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</si>
  <si>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</si>
  <si>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</si>
  <si>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</si>
  <si>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</si>
  <si>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</si>
  <si>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</si>
  <si>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</si>
  <si>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</si>
  <si>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</si>
  <si>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</si>
  <si>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</si>
  <si>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</si>
  <si>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</si>
  <si>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</si>
  <si>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</si>
  <si>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</si>
  <si>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</si>
  <si>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</si>
  <si>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</si>
  <si>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</si>
  <si>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</si>
  <si>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</si>
  <si>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</si>
  <si>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</si>
  <si>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</si>
  <si>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</si>
  <si>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</si>
  <si>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</si>
  <si>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</si>
  <si>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</si>
  <si>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</si>
  <si>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</si>
  <si>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</si>
  <si>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</si>
  <si>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</si>
  <si>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</si>
  <si>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</si>
  <si>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</si>
  <si>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</si>
  <si>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</si>
  <si>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</si>
  <si>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</si>
  <si>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</si>
  <si>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</si>
  <si>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</si>
  <si>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</si>
  <si>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</si>
  <si>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</si>
  <si>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</si>
  <si>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</si>
  <si>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</si>
  <si>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</si>
  <si>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</si>
  <si>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</si>
  <si>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</si>
  <si>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</si>
  <si>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</si>
  <si>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</si>
  <si>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</si>
  <si>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</si>
  <si>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</si>
  <si>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</si>
  <si>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</si>
  <si>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</si>
  <si>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</si>
  <si>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</si>
  <si>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</si>
  <si>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</si>
  <si>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</si>
  <si>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</si>
  <si>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</si>
  <si>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</si>
  <si>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</si>
  <si>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</si>
  <si>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</si>
  <si>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</si>
  <si>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</si>
  <si>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</si>
  <si>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</si>
  <si>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</si>
  <si>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</si>
  <si>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</si>
  <si>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</si>
  <si>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</si>
  <si>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</si>
  <si>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</si>
  <si>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</si>
  <si>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</si>
  <si>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</si>
  <si>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</si>
  <si>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</si>
  <si>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</si>
  <si>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</si>
  <si>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</si>
  <si>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</si>
  <si>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</si>
  <si>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</si>
  <si>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</si>
  <si>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</si>
  <si>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</si>
  <si>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</si>
  <si>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</si>
  <si>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</si>
  <si>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</si>
  <si>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</si>
  <si>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</si>
  <si>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</si>
  <si>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</si>
  <si>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</si>
  <si>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</si>
  <si>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</si>
  <si>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</si>
  <si>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</si>
  <si>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</si>
  <si>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</si>
  <si>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</si>
  <si>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</si>
  <si>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</si>
  <si>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</si>
  <si>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</si>
  <si>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</si>
  <si>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</si>
  <si>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</si>
  <si>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</si>
  <si>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</si>
  <si>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</si>
  <si>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</si>
  <si>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</si>
  <si>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</si>
  <si>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</si>
  <si>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</si>
  <si>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</si>
  <si>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</si>
  <si>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</si>
  <si>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</si>
  <si>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</si>
  <si>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</si>
  <si>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</si>
  <si>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</si>
  <si>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</si>
  <si>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</si>
  <si>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</si>
  <si>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</si>
  <si>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</si>
  <si>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</si>
  <si>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</si>
  <si>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</si>
  <si>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</si>
  <si>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</si>
  <si>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</si>
  <si>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</si>
  <si>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</si>
  <si>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</si>
  <si>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</si>
  <si>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</si>
  <si>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</si>
  <si>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</si>
  <si>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</si>
  <si>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</si>
  <si>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</si>
  <si>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</si>
  <si>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</si>
  <si>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</si>
  <si>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</si>
  <si>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</si>
  <si>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</si>
  <si>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</si>
  <si>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</si>
  <si>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</si>
  <si>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</si>
  <si>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</si>
  <si>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</si>
  <si>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</si>
  <si>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</si>
  <si>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</si>
  <si>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</si>
  <si>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</si>
  <si>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</si>
  <si>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</si>
  <si>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</si>
  <si>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</si>
  <si>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</si>
  <si>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</si>
  <si>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</si>
  <si>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</si>
  <si>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</si>
  <si>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</si>
  <si>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</si>
  <si>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</si>
  <si>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</si>
  <si>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</si>
  <si>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</si>
  <si>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</si>
  <si>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</si>
  <si>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</si>
  <si>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</si>
  <si>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</si>
  <si>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</si>
  <si>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</si>
  <si>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</si>
  <si>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</si>
  <si>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</si>
  <si>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</si>
  <si>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</si>
  <si>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</si>
  <si>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</si>
  <si>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</si>
  <si>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</si>
  <si>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</si>
  <si>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</si>
  <si>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</si>
  <si>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</si>
  <si>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</si>
  <si>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</si>
  <si>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</si>
  <si>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</si>
  <si>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</si>
  <si>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</si>
  <si>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</si>
  <si>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</si>
  <si>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</si>
  <si>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</si>
  <si>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</si>
  <si>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</si>
  <si>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</si>
  <si>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</si>
  <si>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</si>
  <si>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</si>
  <si>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</si>
  <si>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</si>
  <si>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</si>
  <si>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</si>
  <si>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</si>
  <si>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</si>
  <si>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</si>
  <si>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</si>
  <si>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</si>
  <si>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</si>
  <si>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</si>
  <si>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</si>
  <si>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</si>
  <si>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</si>
  <si>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</si>
  <si>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</si>
  <si>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</si>
  <si>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</si>
  <si>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</si>
  <si>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</si>
  <si>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</si>
  <si>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</si>
  <si>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</si>
  <si>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</si>
  <si>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</si>
  <si>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</si>
  <si>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</si>
  <si>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</si>
  <si>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</si>
  <si>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</si>
  <si>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</si>
  <si>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</si>
  <si>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</si>
  <si>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</si>
  <si>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</si>
  <si>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</si>
  <si>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</si>
  <si>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</si>
  <si>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</si>
  <si>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</si>
  <si>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</si>
  <si>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</si>
  <si>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</si>
  <si>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</si>
  <si>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</si>
  <si>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</si>
  <si>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</si>
  <si>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</si>
  <si>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</si>
  <si>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</si>
  <si>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</si>
  <si>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</si>
  <si>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</si>
  <si>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</si>
  <si>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</si>
  <si>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</si>
  <si>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</si>
  <si>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</si>
  <si>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</si>
  <si>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</si>
  <si>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</si>
  <si>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</si>
  <si>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</si>
  <si>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</si>
  <si>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</si>
  <si>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</si>
  <si>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</si>
  <si>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</si>
  <si>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</si>
  <si>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</si>
  <si>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</si>
  <si>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</si>
  <si>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</si>
  <si>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</si>
  <si>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</si>
  <si>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</si>
  <si>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</si>
  <si>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</si>
  <si>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</si>
  <si>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</si>
  <si>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</si>
  <si>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</si>
  <si>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</si>
  <si>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</si>
  <si>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</si>
  <si>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</si>
  <si>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</si>
  <si>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</si>
  <si>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</si>
  <si>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</si>
  <si>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</si>
  <si>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</si>
  <si>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</si>
  <si>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</si>
  <si>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</si>
  <si>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</si>
  <si>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</si>
  <si>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</si>
  <si>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</si>
  <si>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</si>
  <si>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</si>
  <si>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</si>
  <si>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</si>
  <si>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</si>
  <si>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</si>
  <si>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</si>
  <si>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</si>
  <si>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</si>
  <si>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</si>
  <si>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</si>
  <si>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</si>
  <si>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</si>
  <si>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</si>
  <si>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</si>
  <si>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</si>
  <si>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</si>
  <si>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</si>
  <si>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</si>
  <si>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</si>
  <si>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</si>
  <si>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</si>
  <si>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</si>
  <si>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</si>
  <si>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</si>
  <si>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</si>
  <si>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</si>
  <si>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</si>
  <si>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</si>
  <si>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</si>
  <si>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</si>
  <si>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</si>
  <si>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</si>
  <si>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</si>
  <si>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</si>
  <si>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</si>
  <si>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</si>
  <si>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</si>
  <si>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</si>
  <si>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</si>
  <si>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</si>
  <si>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</si>
  <si>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</si>
  <si>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</si>
  <si>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</si>
  <si>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</si>
  <si>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</si>
  <si>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</si>
  <si>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</si>
  <si>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</si>
  <si>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</si>
  <si>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</si>
  <si>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</si>
  <si>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</si>
  <si>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</si>
  <si>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</si>
  <si>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</si>
  <si>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</si>
  <si>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</si>
  <si>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</si>
  <si>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</si>
  <si>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</si>
  <si>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</si>
  <si>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</si>
  <si>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</si>
  <si>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</si>
  <si>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</si>
  <si>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</si>
  <si>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</si>
  <si>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</si>
  <si>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</si>
  <si>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</si>
  <si>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</si>
  <si>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</si>
  <si>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</si>
  <si>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</si>
  <si>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</si>
  <si>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</si>
  <si>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</si>
  <si>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</si>
  <si>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</si>
  <si>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</si>
  <si>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</si>
  <si>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</si>
  <si>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</si>
  <si>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</si>
  <si>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</si>
  <si>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</si>
  <si>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</si>
  <si>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</si>
  <si>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</si>
  <si>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</si>
  <si>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</si>
  <si>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</si>
  <si>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</si>
  <si>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</si>
  <si>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</si>
  <si>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</si>
  <si>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</si>
  <si>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</si>
  <si>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</si>
  <si>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</si>
  <si>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</si>
  <si>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</si>
  <si>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</si>
  <si>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</si>
  <si>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</si>
  <si>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</si>
  <si>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</si>
  <si>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</si>
  <si>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</si>
  <si>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</si>
  <si>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</si>
  <si>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</si>
  <si>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</si>
  <si>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</si>
  <si>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</si>
  <si>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</si>
  <si>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</si>
  <si>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</si>
  <si>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</si>
  <si>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</si>
  <si>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</si>
  <si>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</si>
  <si>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</si>
  <si>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</si>
  <si>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</si>
  <si>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</si>
  <si>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</si>
  <si>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</si>
  <si>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</si>
  <si>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</si>
  <si>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</si>
  <si>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</si>
  <si>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</si>
  <si>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</si>
  <si>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</si>
  <si>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</si>
  <si>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</si>
  <si>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</si>
  <si>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</si>
  <si>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</si>
  <si>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</si>
  <si>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</si>
  <si>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</si>
  <si>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</si>
  <si>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</si>
  <si>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</si>
  <si>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</si>
  <si>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</si>
  <si>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</si>
  <si>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</si>
  <si>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</si>
  <si>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</si>
  <si>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</si>
  <si>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</si>
  <si>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</si>
  <si>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</si>
  <si>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</si>
  <si>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</si>
  <si>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</si>
  <si>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</si>
  <si>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</si>
  <si>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</si>
  <si>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</si>
  <si>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</si>
  <si>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</si>
  <si>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</si>
  <si>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</si>
  <si>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</si>
  <si>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</si>
  <si>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</si>
  <si>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</si>
  <si>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</si>
  <si>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</si>
  <si>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</si>
  <si>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</si>
  <si>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</si>
  <si>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</si>
  <si>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</si>
  <si>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</si>
  <si>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</si>
  <si>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</si>
  <si>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</si>
  <si>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</si>
  <si>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</si>
  <si>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</si>
  <si>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</si>
  <si>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</si>
  <si>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</si>
  <si>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</si>
  <si>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1.37</t>
  </si>
  <si>
    <t>一般会計</t>
  </si>
  <si>
    <t>蓬田村簡易水道事業特別会計</t>
  </si>
  <si>
    <t>蓬田村介護保険特別会計</t>
  </si>
  <si>
    <t>蓬田村国民健康保険特別会計</t>
  </si>
  <si>
    <t>蓬田村後期高齢者医療特別会計</t>
  </si>
  <si>
    <t>蓬田村学校給食センター特別会計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</si>
  <si>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</si>
  <si>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</si>
  <si>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</si>
  <si>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</si>
  <si>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</si>
  <si>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</si>
  <si>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</si>
  <si>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</si>
  <si>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</si>
  <si>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</si>
  <si>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</si>
  <si>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</si>
  <si>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</si>
  <si>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</si>
  <si>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</si>
  <si>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よもぎたアシスト株式会社</t>
    <rPh sb="8" eb="12">
      <t>カブシキガイシャ</t>
    </rPh>
    <phoneticPr fontId="2"/>
  </si>
  <si>
    <t>株式会社蓬田紳装</t>
    <rPh sb="0" eb="4">
      <t>カブシキガイシャ</t>
    </rPh>
    <rPh sb="4" eb="6">
      <t>ヨモギタ</t>
    </rPh>
    <rPh sb="6" eb="7">
      <t>シン</t>
    </rPh>
    <rPh sb="7" eb="8">
      <t>ソウ</t>
    </rPh>
    <phoneticPr fontId="2"/>
  </si>
  <si>
    <t>蓬田村公共用施設整備基金</t>
    <rPh sb="0" eb="3">
      <t>ヨモギタムラ</t>
    </rPh>
    <rPh sb="3" eb="6">
      <t>コウキョウヨウ</t>
    </rPh>
    <rPh sb="6" eb="8">
      <t>シセツ</t>
    </rPh>
    <rPh sb="8" eb="10">
      <t>セイビ</t>
    </rPh>
    <rPh sb="10" eb="12">
      <t>キキン</t>
    </rPh>
    <phoneticPr fontId="5"/>
  </si>
  <si>
    <t>蓬田村森林環境基金</t>
    <phoneticPr fontId="5"/>
  </si>
  <si>
    <t>蓬田村地域福祉基金</t>
    <phoneticPr fontId="5"/>
  </si>
  <si>
    <t>蓬田村教育施設整備基金</t>
    <rPh sb="3" eb="5">
      <t>キョウイク</t>
    </rPh>
    <rPh sb="5" eb="7">
      <t>シセツ</t>
    </rPh>
    <rPh sb="7" eb="9">
      <t>セイビ</t>
    </rPh>
    <rPh sb="9" eb="11">
      <t>キキン</t>
    </rPh>
    <phoneticPr fontId="5"/>
  </si>
  <si>
    <t>蓬田村産業振興基金</t>
    <rPh sb="3" eb="5">
      <t>サンギョウ</t>
    </rPh>
    <rPh sb="5" eb="7">
      <t>シンコウ</t>
    </rPh>
    <rPh sb="7" eb="9">
      <t>キキン</t>
    </rPh>
    <rPh sb="8" eb="9">
      <t>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</si>
  <si>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</si>
  <si>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</si>
  <si>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</si>
  <si>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</si>
  <si>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</si>
  <si>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</si>
  <si>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</si>
  <si>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</si>
  <si>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</si>
  <si>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負債に充てるための財源が負債額を上回っているため、近年の将来負担比率はマイナスとなっており、類似団体同様良好な状態を維持している。今後も基金残高の確保やその他特定財源の活用により、出来るだけ起債の新規発行を抑制し、比率の維持に努める。
　一方、有形固定資産減価償却率は類似団体よりも高く上昇傾向にあり、対策がなされない場合、公共施設総合管理計画上では令和22年度末に98.3％まで減価償却が進む見込みである。今後予定されている役場新庁舎の建設、ライスセンターの機械設備の更新、老朽化した施設の除却又は統廃合、長寿命化対策等により比率の改善に努めていく。</t>
    <rPh sb="1" eb="3">
      <t>フサイ</t>
    </rPh>
    <rPh sb="4" eb="5">
      <t>ア</t>
    </rPh>
    <rPh sb="10" eb="12">
      <t>ザイゲン</t>
    </rPh>
    <rPh sb="13" eb="16">
      <t>フサイガク</t>
    </rPh>
    <rPh sb="17" eb="19">
      <t>ウワマワ</t>
    </rPh>
    <rPh sb="26" eb="28">
      <t>キンネン</t>
    </rPh>
    <rPh sb="29" eb="31">
      <t>ショウライ</t>
    </rPh>
    <rPh sb="31" eb="33">
      <t>フタン</t>
    </rPh>
    <rPh sb="33" eb="35">
      <t>ヒリツ</t>
    </rPh>
    <rPh sb="47" eb="49">
      <t>ルイジ</t>
    </rPh>
    <rPh sb="49" eb="51">
      <t>ダンタイ</t>
    </rPh>
    <rPh sb="51" eb="53">
      <t>ドウヨウ</t>
    </rPh>
    <rPh sb="53" eb="55">
      <t>リョウコウ</t>
    </rPh>
    <rPh sb="56" eb="58">
      <t>ジョウタイ</t>
    </rPh>
    <rPh sb="59" eb="61">
      <t>イジ</t>
    </rPh>
    <rPh sb="66" eb="68">
      <t>コンゴ</t>
    </rPh>
    <rPh sb="69" eb="71">
      <t>キキン</t>
    </rPh>
    <rPh sb="71" eb="73">
      <t>ザンダカ</t>
    </rPh>
    <rPh sb="74" eb="76">
      <t>カクホ</t>
    </rPh>
    <rPh sb="79" eb="80">
      <t>タ</t>
    </rPh>
    <rPh sb="80" eb="82">
      <t>トクテイ</t>
    </rPh>
    <rPh sb="82" eb="84">
      <t>ザイゲン</t>
    </rPh>
    <rPh sb="85" eb="87">
      <t>カツヨウ</t>
    </rPh>
    <rPh sb="91" eb="93">
      <t>デキ</t>
    </rPh>
    <rPh sb="96" eb="98">
      <t>キサイ</t>
    </rPh>
    <rPh sb="99" eb="101">
      <t>シンキ</t>
    </rPh>
    <rPh sb="101" eb="103">
      <t>ハッコウ</t>
    </rPh>
    <rPh sb="104" eb="106">
      <t>ヨクセイ</t>
    </rPh>
    <rPh sb="108" eb="110">
      <t>ヒリツ</t>
    </rPh>
    <rPh sb="111" eb="113">
      <t>イジ</t>
    </rPh>
    <rPh sb="114" eb="115">
      <t>ツト</t>
    </rPh>
    <rPh sb="120" eb="122">
      <t>イッポウ</t>
    </rPh>
    <rPh sb="123" eb="125">
      <t>ユウケイ</t>
    </rPh>
    <rPh sb="125" eb="129">
      <t>コテイシサン</t>
    </rPh>
    <rPh sb="129" eb="131">
      <t>ゲンカ</t>
    </rPh>
    <rPh sb="131" eb="134">
      <t>ショウキャクリツ</t>
    </rPh>
    <rPh sb="135" eb="137">
      <t>ルイジ</t>
    </rPh>
    <rPh sb="137" eb="139">
      <t>ダンタイ</t>
    </rPh>
    <rPh sb="142" eb="143">
      <t>タカ</t>
    </rPh>
    <rPh sb="144" eb="146">
      <t>ジョウショウ</t>
    </rPh>
    <rPh sb="146" eb="148">
      <t>ケイコウ</t>
    </rPh>
    <rPh sb="152" eb="154">
      <t>タイサク</t>
    </rPh>
    <rPh sb="160" eb="162">
      <t>バアイ</t>
    </rPh>
    <rPh sb="163" eb="165">
      <t>コウキョウ</t>
    </rPh>
    <rPh sb="165" eb="167">
      <t>シセツ</t>
    </rPh>
    <rPh sb="167" eb="169">
      <t>ソウゴウ</t>
    </rPh>
    <rPh sb="169" eb="171">
      <t>カンリ</t>
    </rPh>
    <rPh sb="171" eb="173">
      <t>ケイカク</t>
    </rPh>
    <rPh sb="173" eb="174">
      <t>ジョウ</t>
    </rPh>
    <rPh sb="176" eb="178">
      <t>レイワ</t>
    </rPh>
    <rPh sb="180" eb="183">
      <t>ネンドマツ</t>
    </rPh>
    <rPh sb="191" eb="193">
      <t>ゲンカ</t>
    </rPh>
    <rPh sb="193" eb="195">
      <t>ショウキャク</t>
    </rPh>
    <rPh sb="196" eb="197">
      <t>スス</t>
    </rPh>
    <rPh sb="198" eb="200">
      <t>ミコ</t>
    </rPh>
    <rPh sb="205" eb="207">
      <t>コンゴ</t>
    </rPh>
    <rPh sb="207" eb="209">
      <t>ヨテイ</t>
    </rPh>
    <rPh sb="214" eb="216">
      <t>ヤクバ</t>
    </rPh>
    <rPh sb="216" eb="219">
      <t>シンチョウシャ</t>
    </rPh>
    <rPh sb="220" eb="222">
      <t>ケンセツ</t>
    </rPh>
    <rPh sb="231" eb="233">
      <t>キカイ</t>
    </rPh>
    <rPh sb="233" eb="235">
      <t>セツビ</t>
    </rPh>
    <rPh sb="236" eb="238">
      <t>コウシン</t>
    </rPh>
    <rPh sb="239" eb="242">
      <t>ロウキュウカ</t>
    </rPh>
    <rPh sb="244" eb="246">
      <t>シセツ</t>
    </rPh>
    <rPh sb="247" eb="249">
      <t>ジョキャク</t>
    </rPh>
    <rPh sb="249" eb="250">
      <t>マタ</t>
    </rPh>
    <rPh sb="251" eb="254">
      <t>トウハイゴウ</t>
    </rPh>
    <rPh sb="255" eb="259">
      <t>チョウジュミョウカ</t>
    </rPh>
    <rPh sb="259" eb="261">
      <t>タイサク</t>
    </rPh>
    <rPh sb="261" eb="262">
      <t>トウ</t>
    </rPh>
    <rPh sb="265" eb="267">
      <t>ヒリツ</t>
    </rPh>
    <rPh sb="268" eb="270">
      <t>カイゼン</t>
    </rPh>
    <rPh sb="271" eb="272">
      <t>ツト</t>
    </rPh>
    <phoneticPr fontId="5"/>
  </si>
  <si>
    <t>　実質公債費比率は、緊防債の元利償還金の増や、普通交付税及び臨時財政対策債の減による標準財政規模の減により前年度に比べ1.2ポイント増加したが類似団体と比較し、低い水準となっている。
　今後は、役場新庁舎建設等の大規模事業の財源として基金の取り崩しのほか、地方債も活用予定であるため、交付税算入のあるものを選択し比率の悪化を抑えていくよう努めていく。</t>
    <rPh sb="1" eb="3">
      <t>ジッシツ</t>
    </rPh>
    <rPh sb="3" eb="6">
      <t>コウサイヒ</t>
    </rPh>
    <rPh sb="6" eb="8">
      <t>ヒリツ</t>
    </rPh>
    <rPh sb="10" eb="13">
      <t>キンボウサイ</t>
    </rPh>
    <rPh sb="14" eb="16">
      <t>ガンリ</t>
    </rPh>
    <rPh sb="16" eb="19">
      <t>ショウカンキン</t>
    </rPh>
    <rPh sb="20" eb="21">
      <t>ゾウ</t>
    </rPh>
    <rPh sb="23" eb="25">
      <t>フツウ</t>
    </rPh>
    <rPh sb="25" eb="27">
      <t>コウフ</t>
    </rPh>
    <rPh sb="27" eb="28">
      <t>ゼイ</t>
    </rPh>
    <rPh sb="28" eb="29">
      <t>オヨ</t>
    </rPh>
    <rPh sb="30" eb="32">
      <t>リンジ</t>
    </rPh>
    <rPh sb="32" eb="34">
      <t>ザイセイ</t>
    </rPh>
    <rPh sb="34" eb="36">
      <t>タイサク</t>
    </rPh>
    <rPh sb="36" eb="37">
      <t>サイ</t>
    </rPh>
    <rPh sb="38" eb="39">
      <t>ゲン</t>
    </rPh>
    <rPh sb="42" eb="44">
      <t>ヒョウジュン</t>
    </rPh>
    <rPh sb="44" eb="46">
      <t>ザイセイ</t>
    </rPh>
    <rPh sb="46" eb="48">
      <t>キボ</t>
    </rPh>
    <rPh sb="49" eb="50">
      <t>ゲン</t>
    </rPh>
    <rPh sb="53" eb="56">
      <t>ゼンネンド</t>
    </rPh>
    <rPh sb="57" eb="58">
      <t>クラ</t>
    </rPh>
    <rPh sb="66" eb="68">
      <t>ゾウカ</t>
    </rPh>
    <rPh sb="71" eb="73">
      <t>ルイジ</t>
    </rPh>
    <rPh sb="73" eb="75">
      <t>ダンタイ</t>
    </rPh>
    <rPh sb="76" eb="78">
      <t>ヒカク</t>
    </rPh>
    <rPh sb="80" eb="81">
      <t>ヒク</t>
    </rPh>
    <rPh sb="82" eb="84">
      <t>スイジュン</t>
    </rPh>
    <rPh sb="93" eb="95">
      <t>コンゴ</t>
    </rPh>
    <rPh sb="97" eb="99">
      <t>ヤクバ</t>
    </rPh>
    <rPh sb="99" eb="102">
      <t>シンチョウシャ</t>
    </rPh>
    <rPh sb="102" eb="104">
      <t>ケンセツ</t>
    </rPh>
    <rPh sb="104" eb="105">
      <t>トウ</t>
    </rPh>
    <rPh sb="106" eb="109">
      <t>ダイキボ</t>
    </rPh>
    <rPh sb="109" eb="111">
      <t>ジギョウ</t>
    </rPh>
    <rPh sb="112" eb="114">
      <t>ザイゲン</t>
    </rPh>
    <rPh sb="117" eb="119">
      <t>キキン</t>
    </rPh>
    <rPh sb="120" eb="121">
      <t>ト</t>
    </rPh>
    <rPh sb="122" eb="123">
      <t>クズ</t>
    </rPh>
    <rPh sb="128" eb="131">
      <t>チホウサイ</t>
    </rPh>
    <rPh sb="132" eb="134">
      <t>カツヨウ</t>
    </rPh>
    <rPh sb="134" eb="136">
      <t>ヨテイ</t>
    </rPh>
    <rPh sb="142" eb="145">
      <t>コウフゼイ</t>
    </rPh>
    <rPh sb="145" eb="147">
      <t>サンニュウ</t>
    </rPh>
    <rPh sb="153" eb="155">
      <t>センタク</t>
    </rPh>
    <rPh sb="156" eb="158">
      <t>ヒリツ</t>
    </rPh>
    <rPh sb="159" eb="161">
      <t>アッカ</t>
    </rPh>
    <rPh sb="162" eb="163">
      <t>オサ</t>
    </rPh>
    <rPh sb="169" eb="170">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</si>
</sst>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20DF21-0855-4D2B-AD01-AF7B0AC96F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D79A-4A15-B5EB-545ABD99FB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137084</c:v>
                </c:pt>
                <c:pt idx="1">
                  <c:v>84432</c:v>
                </c:pt>
                <c:pt idx="2">
                  <c:v>97450</c:v>
                </c:pt>
                <c:pt idx="3">
                  <c:v>122107</c:v>
                </c:pt>
                <c:pt idx="4">
                  <c:v>103315</c:v>
                </c:pt>
              </c:numCache>
            </c:numRef>
          </c:val>
          <c:smooth val="0"/>
          <c:extLst>
            <c:ext xmlns:c16="http://schemas.microsoft.com/office/drawing/2014/chart" uri="{C3380CC4-5D6E-409C-BE32-E72D297353CC}">
              <c16:uniqueId val="{00000001-D79A-4A15-B5EB-545ABD99FB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1375</c:v>
                </c:pt>
                <c:pt idx="1">
                  <c:v>1441</c:v>
                </c:pt>
                <c:pt idx="2">
                  <c:v>1470</c:v>
                </c:pt>
              </c:numCache>
            </c:numRef>
          </c:val>
          <c:extLst>
            <c:ext xmlns:c16="http://schemas.microsoft.com/office/drawing/2014/chart" uri="{C3380CC4-5D6E-409C-BE32-E72D297353CC}">
              <c16:uniqueId val="{00000000-D83E-4D38-8B35-A091CA4092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120</c:v>
                </c:pt>
                <c:pt idx="1">
                  <c:v>125</c:v>
                </c:pt>
                <c:pt idx="2">
                  <c:v>130</c:v>
                </c:pt>
              </c:numCache>
            </c:numRef>
          </c:val>
          <c:extLst>
            <c:ext xmlns:c16="http://schemas.microsoft.com/office/drawing/2014/chart" uri="{C3380CC4-5D6E-409C-BE32-E72D297353CC}">
              <c16:uniqueId val="{00000001-D83E-4D38-8B35-A091CA4092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1069</c:v>
                </c:pt>
                <c:pt idx="1">
                  <c:v>1353</c:v>
                </c:pt>
                <c:pt idx="2">
                  <c:v>1548</c:v>
                </c:pt>
              </c:numCache>
            </c:numRef>
          </c:val>
          <c:extLst>
            <c:ext xmlns:c16="http://schemas.microsoft.com/office/drawing/2014/chart" uri="{C3380CC4-5D6E-409C-BE32-E72D297353CC}">
              <c16:uniqueId val="{00000002-D83E-4D38-8B35-A091CA4092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2.27</c:v>
                </c:pt>
                <c:pt idx="1">
                  <c:v>2.65</c:v>
                </c:pt>
                <c:pt idx="2">
                  <c:v>4.78</c:v>
                </c:pt>
                <c:pt idx="3">
                  <c:v>2.62</c:v>
                </c:pt>
                <c:pt idx="4">
                  <c:v>4.78</c:v>
                </c:pt>
              </c:numCache>
            </c:numRef>
          </c:val>
          <c:extLst>
            <c:ext xmlns:c16="http://schemas.microsoft.com/office/drawing/2014/chart" uri="{C3380CC4-5D6E-409C-BE32-E72D297353CC}">
              <c16:uniqueId val="{00000000-1D9A-45F4-9878-8CBFBF419D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82.95</c:v>
                </c:pt>
                <c:pt idx="1">
                  <c:v>88.66</c:v>
                </c:pt>
                <c:pt idx="2">
                  <c:v>87.04</c:v>
                </c:pt>
                <c:pt idx="3">
                  <c:v>83.3</c:v>
                </c:pt>
                <c:pt idx="4">
                  <c:v>87.94</c:v>
                </c:pt>
              </c:numCache>
            </c:numRef>
          </c:val>
          <c:extLst>
            <c:ext xmlns:c16="http://schemas.microsoft.com/office/drawing/2014/chart" uri="{C3380CC4-5D6E-409C-BE32-E72D297353CC}">
              <c16:uniqueId val="{00000001-1D9A-45F4-9878-8CBFBF419D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3.13</c:v>
                </c:pt>
                <c:pt idx="1">
                  <c:v>2.99</c:v>
                </c:pt>
                <c:pt idx="2">
                  <c:v>3.11</c:v>
                </c:pt>
                <c:pt idx="3">
                  <c:v>-1.37</c:v>
                </c:pt>
                <c:pt idx="4">
                  <c:v>2.1</c:v>
                </c:pt>
              </c:numCache>
            </c:numRef>
          </c:val>
          <c:smooth val="0"/>
          <c:extLst>
            <c:ext xmlns:c16="http://schemas.microsoft.com/office/drawing/2014/chart" uri="{C3380CC4-5D6E-409C-BE32-E72D297353CC}">
              <c16:uniqueId val="{00000002-1D9A-45F4-9878-8CBFBF419D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0.39</c:v>
                </c:pt>
                <c:pt idx="2">
                  <c:v>#N/A</c:v>
                </c:pt>
                <c:pt idx="3">
                  <c:v>0.4</c:v>
                </c:pt>
                <c:pt idx="4">
                  <c:v>0</c:v>
                </c:pt>
                <c:pt idx="5">
                  <c:v>0</c:v>
                </c:pt>
                <c:pt idx="6">
                  <c:v>0</c:v>
                </c:pt>
                <c:pt idx="7">
                  <c:v>0</c:v>
                </c:pt>
                <c:pt idx="8">
                  <c:v>0</c:v>
                </c:pt>
                <c:pt idx="9">
                  <c:v>0</c:v>
                </c:pt>
              </c:numCache>
            </c:numRef>
          </c:val>
          <c:extLst>
            <c:ext xmlns:c16="http://schemas.microsoft.com/office/drawing/2014/chart" uri="{C3380CC4-5D6E-409C-BE32-E72D297353CC}">
              <c16:uniqueId val="{00000000-2965-4DC8-82E5-A580FFF9AA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65-4DC8-82E5-A580FFF9AA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65-4DC8-82E5-A580FFF9AA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65-4DC8-82E5-A580FFF9AA2E}"/>
            </c:ext>
          </c:extLst>
        </c:ser>
        <c:ser>
          <c:idx val="4"/>
          <c:order val="4"/>
          <c:tx>
            <c:strRef>
              <c:f>データシート!$A$31</c:f>
              <c:strCache>
                <c:ptCount val="1"/>
                <c:pt idx="0">
                  <c:v>蓬田村学校給食センター特別会計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0.03</c:v>
                </c:pt>
                <c:pt idx="8">
                  <c:v>#N/A</c:v>
                </c:pt>
                <c:pt idx="9">
                  <c:v>0.03</c:v>
                </c:pt>
              </c:numCache>
            </c:numRef>
          </c:val>
          <c:extLst>
            <c:ext xmlns:c16="http://schemas.microsoft.com/office/drawing/2014/chart" uri="{C3380CC4-5D6E-409C-BE32-E72D297353CC}">
              <c16:uniqueId val="{00000004-2965-4DC8-82E5-A580FFF9AA2E}"/>
            </c:ext>
          </c:extLst>
        </c:ser>
        <c:ser>
          <c:idx val="5"/>
          <c:order val="5"/>
          <c:tx>
            <c:strRef>
              <c:f>データシート!$A$32</c:f>
              <c:strCache>
                <c:ptCount val="1"/>
                <c:pt idx="0">
                  <c:v>蓬田村後期高齢者医療特別会計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5-2965-4DC8-82E5-A580FFF9AA2E}"/>
            </c:ext>
          </c:extLst>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0.1</c:v>
                </c:pt>
                <c:pt idx="4">
                  <c:v>#N/A</c:v>
                </c:pt>
                <c:pt idx="5">
                  <c:v>7.0000000000000007E-2</c:v>
                </c:pt>
                <c:pt idx="6">
                  <c:v>#N/A</c:v>
                </c:pt>
                <c:pt idx="7">
                  <c:v>0.03</c:v>
                </c:pt>
                <c:pt idx="8">
                  <c:v>#N/A</c:v>
                </c:pt>
                <c:pt idx="9">
                  <c:v>0.06</c:v>
                </c:pt>
              </c:numCache>
            </c:numRef>
          </c:val>
          <c:extLst>
            <c:ext xmlns:c16="http://schemas.microsoft.com/office/drawing/2014/chart" uri="{C3380CC4-5D6E-409C-BE32-E72D297353CC}">
              <c16:uniqueId val="{00000006-2965-4DC8-82E5-A580FFF9AA2E}"/>
            </c:ext>
          </c:extLst>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0.02</c:v>
                </c:pt>
                <c:pt idx="2">
                  <c:v>#N/A</c:v>
                </c:pt>
                <c:pt idx="3">
                  <c:v>0.02</c:v>
                </c:pt>
                <c:pt idx="4">
                  <c:v>#N/A</c:v>
                </c:pt>
                <c:pt idx="5">
                  <c:v>0.17</c:v>
                </c:pt>
                <c:pt idx="6">
                  <c:v>#N/A</c:v>
                </c:pt>
                <c:pt idx="7">
                  <c:v>0.2</c:v>
                </c:pt>
                <c:pt idx="8">
                  <c:v>#N/A</c:v>
                </c:pt>
                <c:pt idx="9">
                  <c:v>0.26</c:v>
                </c:pt>
              </c:numCache>
            </c:numRef>
          </c:val>
          <c:extLst>
            <c:ext xmlns:c16="http://schemas.microsoft.com/office/drawing/2014/chart" uri="{C3380CC4-5D6E-409C-BE32-E72D297353CC}">
              <c16:uniqueId val="{00000007-2965-4DC8-82E5-A580FFF9AA2E}"/>
            </c:ext>
          </c:extLst>
        </c:ser>
        <c:ser>
          <c:idx val="8"/>
          <c:order val="8"/>
          <c:tx>
            <c:strRef>
              <c:f>データシート!$A$35</c:f>
              <c:strCache>
                <c:ptCount val="1"/>
                <c:pt idx="0">
                  <c:v>蓬田村簡易水道事業特別会計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c:v>
                </c:pt>
                <c:pt idx="2">
                  <c:v>#N/A</c:v>
                </c:pt>
                <c:pt idx="3">
                  <c:v>0.06</c:v>
                </c:pt>
                <c:pt idx="4">
                  <c:v>#N/A</c:v>
                </c:pt>
                <c:pt idx="5">
                  <c:v>0.09</c:v>
                </c:pt>
                <c:pt idx="6">
                  <c:v>#N/A</c:v>
                </c:pt>
                <c:pt idx="7">
                  <c:v>0.3</c:v>
                </c:pt>
                <c:pt idx="8">
                  <c:v>#N/A</c:v>
                </c:pt>
                <c:pt idx="9">
                  <c:v>0.73</c:v>
                </c:pt>
              </c:numCache>
            </c:numRef>
          </c:val>
          <c:extLst>
            <c:ext xmlns:c16="http://schemas.microsoft.com/office/drawing/2014/chart" uri="{C3380CC4-5D6E-409C-BE32-E72D297353CC}">
              <c16:uniqueId val="{00000008-2965-4DC8-82E5-A580FFF9AA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2.2599999999999998</c:v>
                </c:pt>
                <c:pt idx="2">
                  <c:v>#N/A</c:v>
                </c:pt>
                <c:pt idx="3">
                  <c:v>2.64</c:v>
                </c:pt>
                <c:pt idx="4">
                  <c:v>#N/A</c:v>
                </c:pt>
                <c:pt idx="5">
                  <c:v>4.7300000000000004</c:v>
                </c:pt>
                <c:pt idx="6">
                  <c:v>#N/A</c:v>
                </c:pt>
                <c:pt idx="7">
                  <c:v>2.58</c:v>
                </c:pt>
                <c:pt idx="8">
                  <c:v>#N/A</c:v>
                </c:pt>
                <c:pt idx="9">
                  <c:v>4.74</c:v>
                </c:pt>
              </c:numCache>
            </c:numRef>
          </c:val>
          <c:extLst>
            <c:ext xmlns:c16="http://schemas.microsoft.com/office/drawing/2014/chart" uri="{C3380CC4-5D6E-409C-BE32-E72D297353CC}">
              <c16:uniqueId val="{00000009-2965-4DC8-82E5-A580FFF9AA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195</c:v>
                </c:pt>
                <c:pt idx="5">
                  <c:v>181</c:v>
                </c:pt>
                <c:pt idx="8">
                  <c:v>171</c:v>
                </c:pt>
                <c:pt idx="11">
                  <c:v>173</c:v>
                </c:pt>
                <c:pt idx="14">
                  <c:v>173</c:v>
                </c:pt>
              </c:numCache>
            </c:numRef>
          </c:val>
          <c:extLst>
            <c:ext xmlns:c16="http://schemas.microsoft.com/office/drawing/2014/chart" uri="{C3380CC4-5D6E-409C-BE32-E72D297353CC}">
              <c16:uniqueId val="{00000000-CC03-473A-BA89-7AD9777BAE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03-473A-BA89-7AD9777BAE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03-473A-BA89-7AD9777BAE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CC03-473A-BA89-7AD9777BAE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c:v>
                </c:pt>
                <c:pt idx="3">
                  <c:v>39</c:v>
                </c:pt>
                <c:pt idx="6">
                  <c:v>37</c:v>
                </c:pt>
                <c:pt idx="9">
                  <c:v>46</c:v>
                </c:pt>
                <c:pt idx="12">
                  <c:v>49</c:v>
                </c:pt>
              </c:numCache>
            </c:numRef>
          </c:val>
          <c:extLst>
            <c:ext xmlns:c16="http://schemas.microsoft.com/office/drawing/2014/chart" uri="{C3380CC4-5D6E-409C-BE32-E72D297353CC}">
              <c16:uniqueId val="{00000004-CC03-473A-BA89-7AD9777BAE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03-473A-BA89-7AD9777BAE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03-473A-BA89-7AD9777BAE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175</c:v>
                </c:pt>
                <c:pt idx="3">
                  <c:v>174</c:v>
                </c:pt>
                <c:pt idx="6">
                  <c:v>176</c:v>
                </c:pt>
                <c:pt idx="9">
                  <c:v>191</c:v>
                </c:pt>
                <c:pt idx="12">
                  <c:v>216</c:v>
                </c:pt>
              </c:numCache>
            </c:numRef>
          </c:val>
          <c:extLst>
            <c:ext xmlns:c16="http://schemas.microsoft.com/office/drawing/2014/chart" uri="{C3380CC4-5D6E-409C-BE32-E72D297353CC}">
              <c16:uniqueId val="{00000007-CC03-473A-BA89-7AD9777BAE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c:v>
                </c:pt>
                <c:pt idx="2">
                  <c:v>#N/A</c:v>
                </c:pt>
                <c:pt idx="3">
                  <c:v>#N/A</c:v>
                </c:pt>
                <c:pt idx="4">
                  <c:v>37</c:v>
                </c:pt>
                <c:pt idx="5">
                  <c:v>#N/A</c:v>
                </c:pt>
                <c:pt idx="6">
                  <c:v>#N/A</c:v>
                </c:pt>
                <c:pt idx="7">
                  <c:v>47</c:v>
                </c:pt>
                <c:pt idx="8">
                  <c:v>#N/A</c:v>
                </c:pt>
                <c:pt idx="9">
                  <c:v>#N/A</c:v>
                </c:pt>
                <c:pt idx="10">
                  <c:v>69</c:v>
                </c:pt>
                <c:pt idx="11">
                  <c:v>#N/A</c:v>
                </c:pt>
                <c:pt idx="12">
                  <c:v>#N/A</c:v>
                </c:pt>
                <c:pt idx="13">
                  <c:v>97</c:v>
                </c:pt>
                <c:pt idx="14">
                  <c:v>#N/A</c:v>
                </c:pt>
              </c:numCache>
            </c:numRef>
          </c:val>
          <c:smooth val="0"/>
          <c:extLst>
            <c:ext xmlns:c16="http://schemas.microsoft.com/office/drawing/2014/chart" uri="{C3380CC4-5D6E-409C-BE32-E72D297353CC}">
              <c16:uniqueId val="{00000008-CC03-473A-BA89-7AD9777BAE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1811</c:v>
                </c:pt>
                <c:pt idx="5">
                  <c:v>1704</c:v>
                </c:pt>
                <c:pt idx="8">
                  <c:v>1690</c:v>
                </c:pt>
                <c:pt idx="11">
                  <c:v>1607</c:v>
                </c:pt>
                <c:pt idx="14">
                  <c:v>1555</c:v>
                </c:pt>
              </c:numCache>
            </c:numRef>
          </c:val>
          <c:extLst>
            <c:ext xmlns:c16="http://schemas.microsoft.com/office/drawing/2014/chart" uri="{C3380CC4-5D6E-409C-BE32-E72D297353CC}">
              <c16:uniqueId val="{00000000-A8AF-4490-9BD9-7889E1253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AF-4490-9BD9-7889E1253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2292</c:v>
                </c:pt>
                <c:pt idx="5">
                  <c:v>2439</c:v>
                </c:pt>
                <c:pt idx="8">
                  <c:v>2681</c:v>
                </c:pt>
                <c:pt idx="11">
                  <c:v>3046</c:v>
                </c:pt>
                <c:pt idx="14">
                  <c:v>3277</c:v>
                </c:pt>
              </c:numCache>
            </c:numRef>
          </c:val>
          <c:extLst>
            <c:ext xmlns:c16="http://schemas.microsoft.com/office/drawing/2014/chart" uri="{C3380CC4-5D6E-409C-BE32-E72D297353CC}">
              <c16:uniqueId val="{00000002-A8AF-4490-9BD9-7889E1253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AF-4490-9BD9-7889E1253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AF-4490-9BD9-7889E1253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AF-4490-9BD9-7889E1253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344</c:v>
                </c:pt>
                <c:pt idx="3">
                  <c:v>324</c:v>
                </c:pt>
                <c:pt idx="6">
                  <c:v>299</c:v>
                </c:pt>
                <c:pt idx="9">
                  <c:v>296</c:v>
                </c:pt>
                <c:pt idx="12">
                  <c:v>284</c:v>
                </c:pt>
              </c:numCache>
            </c:numRef>
          </c:val>
          <c:extLst>
            <c:ext xmlns:c16="http://schemas.microsoft.com/office/drawing/2014/chart" uri="{C3380CC4-5D6E-409C-BE32-E72D297353CC}">
              <c16:uniqueId val="{00000006-A8AF-4490-9BD9-7889E1253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c:v>
                </c:pt>
                <c:pt idx="3">
                  <c:v>34</c:v>
                </c:pt>
                <c:pt idx="6">
                  <c:v>31</c:v>
                </c:pt>
                <c:pt idx="9">
                  <c:v>28</c:v>
                </c:pt>
                <c:pt idx="12">
                  <c:v>25</c:v>
                </c:pt>
              </c:numCache>
            </c:numRef>
          </c:val>
          <c:extLst>
            <c:ext xmlns:c16="http://schemas.microsoft.com/office/drawing/2014/chart" uri="{C3380CC4-5D6E-409C-BE32-E72D297353CC}">
              <c16:uniqueId val="{00000007-A8AF-4490-9BD9-7889E1253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428</c:v>
                </c:pt>
                <c:pt idx="3">
                  <c:v>377</c:v>
                </c:pt>
                <c:pt idx="6">
                  <c:v>321</c:v>
                </c:pt>
                <c:pt idx="9">
                  <c:v>289</c:v>
                </c:pt>
                <c:pt idx="12">
                  <c:v>276</c:v>
                </c:pt>
              </c:numCache>
            </c:numRef>
          </c:val>
          <c:extLst>
            <c:ext xmlns:c16="http://schemas.microsoft.com/office/drawing/2014/chart" uri="{C3380CC4-5D6E-409C-BE32-E72D297353CC}">
              <c16:uniqueId val="{00000008-A8AF-4490-9BD9-7889E1253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AF-4490-9BD9-7889E1253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1924</c:v>
                </c:pt>
                <c:pt idx="3">
                  <c:v>1810</c:v>
                </c:pt>
                <c:pt idx="6">
                  <c:v>1833</c:v>
                </c:pt>
                <c:pt idx="9">
                  <c:v>1749</c:v>
                </c:pt>
                <c:pt idx="12">
                  <c:v>1659</c:v>
                </c:pt>
              </c:numCache>
            </c:numRef>
          </c:val>
          <c:extLst>
            <c:ext xmlns:c16="http://schemas.microsoft.com/office/drawing/2014/chart" uri="{C3380CC4-5D6E-409C-BE32-E72D297353CC}">
              <c16:uniqueId val="{0000000A-A8AF-4490-9BD9-7889E1253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AF-4490-9BD9-7889E1253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{21F7EF4F-DDBC-49FD-87FB-7E67B632817B}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F6B-40A3-9C28-F67C32F42D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{BF69876B-C747-4DBD-87CC-48EA8D5032EF}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B-40A3-9C28-F67C32F42D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{073FFCDB-F542-44C2-86F1-3612D3E3C8D2}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B-40A3-9C28-F67C32F42D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{3DF00DF0-C21C-4D5D-9729-2C4A67A6618E}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B-40A3-9C28-F67C32F42D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{07632535-8B84-4957-AFE3-9280B3CC5E10}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B-40A3-9C28-F67C32F42D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{F6472328-30E6-4080-B526-9735F9163200}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F6B-40A3-9C28-F67C32F42D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{A3E0022E-9248-460C-A933-3520764D0A6B}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F6B-40A3-9C28-F67C32F42D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{1846A06F-5367-4378-A474-0CC56571B608}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F6B-40A3-9C28-F67C32F42D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{8CC11504-315B-4901-ABAC-58D11B8B165F}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F6B-40A3-9C28-F67C32F42D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66.099999999999994</c:v>
                </c:pt>
                <c:pt idx="16">
                  <c:v>67.8</c:v>
                </c:pt>
                <c:pt idx="24">
                  <c:v>69.7</c:v>
                </c:pt>
                <c:pt idx="32">
                  <c:v>71.400000000000006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F6B-40A3-9C28-F67C32F42D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{B019F9B0-E70E-4DE5-9850-D95D804E8827}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F6B-40A3-9C28-F67C32F42D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{0401F1FD-4208-4A02-8CE2-4CC52EE66AC4}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B-40A3-9C28-F67C32F42D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{4DB32DA6-5A35-4FAC-BDE1-D19F4CE64C98}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B-40A3-9C28-F67C32F42D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{AB200824-E453-4BB8-B9C6-9B71E4A68484}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B-40A3-9C28-F67C32F42D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{E99B4349-740C-43FE-BFD9-E75FD46FCB30}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B-40A3-9C28-F67C32F42D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{2614D3A5-3287-458C-A23A-25E653072C29}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F6B-40A3-9C28-F67C32F42D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{64CE1564-8D91-491C-876C-4E95E2443531}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F6B-40A3-9C28-F67C32F42D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{E86CC2DF-616F-43C6-80CF-983CD5399AEC}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F6B-40A3-9C28-F67C32F42D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{D13C0AE3-9B23-4F29-8859-D62DD13C6D02}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F6B-40A3-9C28-F67C32F42D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6B-40A3-9C28-F67C32F42D0F}"/>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{25190ED1-ED4A-4E41-897B-AA99E1C66674}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062-462D-BB58-5E8FA369A8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{C641530E-B24B-4912-BE4C-6A89BF65BA51}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62-462D-BB58-5E8FA369A8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{39AC0468-E2FF-4777-91DC-5ABFF70C65DE}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62-462D-BB58-5E8FA369A8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{9A6A7805-72C5-4250-B32D-25D17790E857}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62-462D-BB58-5E8FA369A8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{AF599B53-B149-4844-9A9A-390C40B0790A}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62-462D-BB58-5E8FA369A82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{117AB979-BE4F-4476-942E-04F89F8E65FB}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062-462D-BB58-5E8FA369A82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{30C47E3E-3905-4E6D-8B63-80997EFBFA7D}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062-462D-BB58-5E8FA369A82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{E49CA779-439A-40E7-A8B9-7457DA94ABC7}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062-462D-BB58-5E8FA369A82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{2D213DCF-6B01-403E-82CD-E98DE8DE73CD}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062-462D-BB58-5E8FA369A8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2.2000000000000002</c:v>
                </c:pt>
                <c:pt idx="16">
                  <c:v>2.7</c:v>
                </c:pt>
                <c:pt idx="24">
                  <c:v>3.5</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62-462D-BB58-5E8FA369A8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{94208B35-CC26-4767-9281-93DD07B87B1C}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062-462D-BB58-5E8FA369A8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{ED9EC3BB-263B-423F-9C66-0079D99F22F7}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62-462D-BB58-5E8FA369A8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{FC7375DF-F065-40CA-9E9A-91247A078E3D}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62-462D-BB58-5E8FA369A8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{3956656D-BE0F-43CD-AF48-3313D4C774A1}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62-462D-BB58-5E8FA369A8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{213E3335-32A1-442B-9F89-B59125B0F62C}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62-462D-BB58-5E8FA369A82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{6018AB8B-406E-4E18-8261-F1195B1EC14A}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062-462D-BB58-5E8FA369A82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{A225D559-C027-43DB-B21D-B76D0864E8D1}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062-462D-BB58-5E8FA369A826}"/>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{3BE7A648-DA56-4462-95DB-FDC974C8FC56}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062-462D-BB58-5E8FA369A826}"/>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{B8E8F363-18EA-4C9F-BA15-82A9E34260AE}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062-462D-BB58-5E8FA369A8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62-462D-BB58-5E8FA369A826}"/>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財政力指数は類似団体平均と同数となっており、前年度と同数である。</a:t>
          </a:r>
          <a:endParaRPr lang="ja-JP" altLang="ja-JP" sz="1400">
            <a:effectLst/>
          </a:endParaRPr>
        </a:p>
        <a:p>
          <a:r>
            <a:rPr lang="ja-JP" altLang="ja-JP" sz="1100">
              <a:solidFill>
                <a:schemeClr val="dk1"/>
              </a:solidFill>
              <a:effectLst/>
              <a:latin typeface="+mn-lt"/>
              <a:ea typeface="+mn-ea"/>
              <a:cs typeface="+mn-cs"/>
            </a:rPr>
            <a:t>　人口減少や高齢化の進行により、労働力人口が減少しており、これは村の基幹産業である農漁業者の高齢化や後継者不足にもつながり、村の財政基盤は脆弱な状態となっている。</a:t>
          </a:r>
          <a:endParaRPr lang="ja-JP" altLang="ja-JP" sz="1400">
            <a:effectLst/>
          </a:endParaRPr>
        </a:p>
        <a:p>
          <a:r>
            <a:rPr lang="ja-JP" altLang="ja-JP" sz="1100">
              <a:solidFill>
                <a:schemeClr val="dk1"/>
              </a:solidFill>
              <a:effectLst/>
              <a:latin typeface="+mn-lt"/>
              <a:ea typeface="+mn-ea"/>
              <a:cs typeface="+mn-cs"/>
            </a:rPr>
            <a:t>　今後は、新庁舎建設事業やライスセンター改修事業等の大規模な投資的経費の増加が見込まれることから、交付税措置の高い地方債の活用や、徴収強化等の取組を通じた税収の確保といった歳入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経常収支比率は、類似団体平均を</a:t>
          </a:r>
          <a:r>
            <a:rPr kumimoji="1" lang="en-US" altLang="ja-JP" sz="1000" b="0" i="0" baseline="0">
              <a:solidFill>
                <a:schemeClr val="dk1"/>
              </a:solidFill>
              <a:effectLst/>
              <a:latin typeface="+mn-lt"/>
              <a:ea typeface="+mn-ea"/>
              <a:cs typeface="+mn-cs"/>
            </a:rPr>
            <a:t>0.9</a:t>
          </a:r>
          <a:r>
            <a:rPr kumimoji="1" lang="ja-JP" altLang="ja-JP" sz="1000" b="0" i="0" baseline="0">
              <a:solidFill>
                <a:schemeClr val="dk1"/>
              </a:solidFill>
              <a:effectLst/>
              <a:latin typeface="+mn-lt"/>
              <a:ea typeface="+mn-ea"/>
              <a:cs typeface="+mn-cs"/>
            </a:rPr>
            <a:t>ポイント上回る</a:t>
          </a:r>
          <a:r>
            <a:rPr kumimoji="1" lang="en-US" altLang="ja-JP" sz="1000" b="0" i="0" baseline="0">
              <a:solidFill>
                <a:schemeClr val="dk1"/>
              </a:solidFill>
              <a:effectLst/>
              <a:latin typeface="+mn-lt"/>
              <a:ea typeface="+mn-ea"/>
              <a:cs typeface="+mn-cs"/>
            </a:rPr>
            <a:t>83.9</a:t>
          </a:r>
          <a:r>
            <a:rPr kumimoji="1" lang="ja-JP" altLang="ja-JP" sz="1000" b="0" i="0" baseline="0">
              <a:solidFill>
                <a:schemeClr val="dk1"/>
              </a:solidFill>
              <a:effectLst/>
              <a:latin typeface="+mn-lt"/>
              <a:ea typeface="+mn-ea"/>
              <a:cs typeface="+mn-cs"/>
            </a:rPr>
            <a:t>％となっており、前年度から</a:t>
          </a:r>
          <a:r>
            <a:rPr kumimoji="1" lang="en-US" altLang="ja-JP" sz="1000" b="0" i="0" baseline="0">
              <a:solidFill>
                <a:schemeClr val="dk1"/>
              </a:solidFill>
              <a:effectLst/>
              <a:latin typeface="+mn-lt"/>
              <a:ea typeface="+mn-ea"/>
              <a:cs typeface="+mn-cs"/>
            </a:rPr>
            <a:t>4.9</a:t>
          </a:r>
          <a:r>
            <a:rPr kumimoji="1" lang="ja-JP" altLang="ja-JP" sz="1000" b="0" i="0" baseline="0">
              <a:solidFill>
                <a:schemeClr val="dk1"/>
              </a:solidFill>
              <a:effectLst/>
              <a:latin typeface="+mn-lt"/>
              <a:ea typeface="+mn-ea"/>
              <a:cs typeface="+mn-cs"/>
            </a:rPr>
            <a:t>ポイント上昇した。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前年度比で、経常的経費充当一般財源等は</a:t>
          </a:r>
          <a:r>
            <a:rPr kumimoji="1" lang="en-US" altLang="ja-JP" sz="1000" b="0" i="0" baseline="0">
              <a:solidFill>
                <a:schemeClr val="dk1"/>
              </a:solidFill>
              <a:effectLst/>
              <a:latin typeface="+mn-lt"/>
              <a:ea typeface="+mn-ea"/>
              <a:cs typeface="+mn-cs"/>
            </a:rPr>
            <a:t>52,756</a:t>
          </a:r>
          <a:r>
            <a:rPr kumimoji="1" lang="ja-JP" altLang="ja-JP" sz="1000" b="0" i="0" baseline="0">
              <a:solidFill>
                <a:schemeClr val="dk1"/>
              </a:solidFill>
              <a:effectLst/>
              <a:latin typeface="+mn-lt"/>
              <a:ea typeface="+mn-ea"/>
              <a:cs typeface="+mn-cs"/>
            </a:rPr>
            <a:t>千円増加 、経常的一般財源等は普通交付税の減（</a:t>
          </a:r>
          <a:r>
            <a:rPr kumimoji="1" lang="en-US" altLang="ja-JP" sz="1000" b="0" i="0" baseline="0">
              <a:solidFill>
                <a:schemeClr val="dk1"/>
              </a:solidFill>
              <a:effectLst/>
              <a:latin typeface="+mn-lt"/>
              <a:ea typeface="+mn-ea"/>
              <a:cs typeface="+mn-cs"/>
            </a:rPr>
            <a:t>34,503</a:t>
          </a:r>
          <a:r>
            <a:rPr kumimoji="1" lang="ja-JP" altLang="ja-JP" sz="1000" b="0" i="0" baseline="0">
              <a:solidFill>
                <a:schemeClr val="dk1"/>
              </a:solidFill>
              <a:effectLst/>
              <a:latin typeface="+mn-lt"/>
              <a:ea typeface="+mn-ea"/>
              <a:cs typeface="+mn-cs"/>
            </a:rPr>
            <a:t>千円減）もあり</a:t>
          </a:r>
          <a:r>
            <a:rPr kumimoji="1" lang="en-US" altLang="ja-JP" sz="1000" b="0" i="0" baseline="0">
              <a:solidFill>
                <a:schemeClr val="dk1"/>
              </a:solidFill>
              <a:effectLst/>
              <a:latin typeface="+mn-lt"/>
              <a:ea typeface="+mn-ea"/>
              <a:cs typeface="+mn-cs"/>
            </a:rPr>
            <a:t>11,590</a:t>
          </a:r>
          <a:r>
            <a:rPr kumimoji="1" lang="ja-JP" altLang="ja-JP" sz="1000" b="0" i="0" baseline="0">
              <a:solidFill>
                <a:schemeClr val="dk1"/>
              </a:solidFill>
              <a:effectLst/>
              <a:latin typeface="+mn-lt"/>
              <a:ea typeface="+mn-ea"/>
              <a:cs typeface="+mn-cs"/>
            </a:rPr>
            <a:t>千円減少、臨時財政対策債は</a:t>
          </a:r>
          <a:r>
            <a:rPr kumimoji="1" lang="en-US" altLang="ja-JP" sz="1000" b="0" i="0" baseline="0">
              <a:solidFill>
                <a:schemeClr val="dk1"/>
              </a:solidFill>
              <a:effectLst/>
              <a:latin typeface="+mn-lt"/>
              <a:ea typeface="+mn-ea"/>
              <a:cs typeface="+mn-cs"/>
            </a:rPr>
            <a:t>26,080</a:t>
          </a:r>
          <a:r>
            <a:rPr kumimoji="1" lang="ja-JP" altLang="ja-JP" sz="1000" b="0" i="0" baseline="0">
              <a:solidFill>
                <a:schemeClr val="dk1"/>
              </a:solidFill>
              <a:effectLst/>
              <a:latin typeface="+mn-lt"/>
              <a:ea typeface="+mn-ea"/>
              <a:cs typeface="+mn-cs"/>
            </a:rPr>
            <a:t>千円減少したため、比率が上昇した。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経常経費充当一般財源における地方交付税の占める割合は依然として高く、また新庁舎建設事業等大規模事業に伴う地方債借入による公債費の増加が見込まれていることから、引き続き事務事業の定期的な見直しを行い、経常経費の削減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63</xdr:row>
      <xdr:rowOff>150495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4783"/>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547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人口一人あたり人件費・物件費等決算額は</a:t>
          </a:r>
          <a:r>
            <a:rPr kumimoji="1" lang="en-US" altLang="ja-JP" sz="1100">
              <a:solidFill>
                <a:schemeClr val="dk1"/>
              </a:solidFill>
              <a:effectLst/>
              <a:latin typeface="+mn-lt"/>
              <a:ea typeface="+mn-ea"/>
              <a:cs typeface="+mn-cs"/>
            </a:rPr>
            <a:t>325,211</a:t>
          </a:r>
          <a:r>
            <a:rPr kumimoji="1" lang="ja-JP" altLang="ja-JP" sz="1100">
              <a:solidFill>
                <a:schemeClr val="dk1"/>
              </a:solidFill>
              <a:effectLst/>
              <a:latin typeface="+mn-lt"/>
              <a:ea typeface="+mn-ea"/>
              <a:cs typeface="+mn-cs"/>
            </a:rPr>
            <a:t>円で、ふるさと納税記念品報償費の皆増（</a:t>
          </a:r>
          <a:r>
            <a:rPr kumimoji="1" lang="en-US" altLang="ja-JP" sz="1100">
              <a:solidFill>
                <a:schemeClr val="dk1"/>
              </a:solidFill>
              <a:effectLst/>
              <a:latin typeface="+mn-lt"/>
              <a:ea typeface="+mn-ea"/>
              <a:cs typeface="+mn-cs"/>
            </a:rPr>
            <a:t>11,128</a:t>
          </a:r>
          <a:r>
            <a:rPr kumimoji="1" lang="ja-JP" altLang="ja-JP" sz="1100">
              <a:solidFill>
                <a:schemeClr val="dk1"/>
              </a:solidFill>
              <a:effectLst/>
              <a:latin typeface="+mn-lt"/>
              <a:ea typeface="+mn-ea"/>
              <a:cs typeface="+mn-cs"/>
            </a:rPr>
            <a:t>千円）や地方税システム改修事業の増（</a:t>
          </a:r>
          <a:r>
            <a:rPr kumimoji="1" lang="en-US" altLang="ja-JP" sz="1100">
              <a:solidFill>
                <a:schemeClr val="dk1"/>
              </a:solidFill>
              <a:effectLst/>
              <a:latin typeface="+mn-lt"/>
              <a:ea typeface="+mn-ea"/>
              <a:cs typeface="+mn-cs"/>
            </a:rPr>
            <a:t>6,270</a:t>
          </a:r>
          <a:r>
            <a:rPr kumimoji="1" lang="ja-JP" altLang="ja-JP" sz="1100">
              <a:solidFill>
                <a:schemeClr val="dk1"/>
              </a:solidFill>
              <a:effectLst/>
              <a:latin typeface="+mn-lt"/>
              <a:ea typeface="+mn-ea"/>
              <a:cs typeface="+mn-cs"/>
            </a:rPr>
            <a:t>千円）等による物件費の増により数値が前年度より</a:t>
          </a:r>
          <a:r>
            <a:rPr kumimoji="1" lang="en-US" altLang="ja-JP" sz="1100">
              <a:solidFill>
                <a:schemeClr val="dk1"/>
              </a:solidFill>
              <a:effectLst/>
              <a:latin typeface="+mn-lt"/>
              <a:ea typeface="+mn-ea"/>
              <a:cs typeface="+mn-cs"/>
            </a:rPr>
            <a:t>16,123</a:t>
          </a:r>
          <a:r>
            <a:rPr kumimoji="1" lang="ja-JP" altLang="ja-JP" sz="1100">
              <a:solidFill>
                <a:schemeClr val="dk1"/>
              </a:solidFill>
              <a:effectLst/>
              <a:latin typeface="+mn-lt"/>
              <a:ea typeface="+mn-ea"/>
              <a:cs typeface="+mn-cs"/>
            </a:rPr>
            <a:t>円増加したものの、類似団体平均と比べ</a:t>
          </a:r>
          <a:r>
            <a:rPr kumimoji="1" lang="en-US" altLang="ja-JP" sz="1100">
              <a:solidFill>
                <a:schemeClr val="dk1"/>
              </a:solidFill>
              <a:effectLst/>
              <a:latin typeface="+mn-lt"/>
              <a:ea typeface="+mn-ea"/>
              <a:cs typeface="+mn-cs"/>
            </a:rPr>
            <a:t>200,073</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　今後も事務事業の整理・合理化を図り、類似団体より低いコストを維持しながらも、住民の満足度を意識した行政サービスの充実に努める。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161826</xdr:rowOff>
    </xdr:from>
    <xdr:to>
      <xdr:col>23</xdr:col>
      <xdr:colOff>133350</xdr:colOff>
      <xdr:row>82</xdr:row>
      <xdr:rowOff>3344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9276"/>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161826</xdr:rowOff>
    </xdr:from>
    <xdr:to>
      <xdr:col>19</xdr:col>
      <xdr:colOff>133350</xdr:colOff>
      <xdr:row>82</xdr:row>
      <xdr:rowOff>15453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9276"/>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135644</xdr:rowOff>
    </xdr:from>
    <xdr:to>
      <xdr:col>15</xdr:col>
      <xdr:colOff>82550</xdr:colOff>
      <xdr:row>82</xdr:row>
      <xdr:rowOff>15453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3094"/>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118390</xdr:rowOff>
    </xdr:from>
    <xdr:to>
      <xdr:col>11</xdr:col>
      <xdr:colOff>31750</xdr:colOff>
      <xdr:row>81</xdr:row>
      <xdr:rowOff>135644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5840"/>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123994</xdr:rowOff>
    </xdr:from>
    <xdr:to>
      <xdr:col>23</xdr:col>
      <xdr:colOff>184150</xdr:colOff>
      <xdr:row>82</xdr:row>
      <xdr:rowOff>54144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45271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111026</xdr:rowOff>
    </xdr:from>
    <xdr:to>
      <xdr:col>19</xdr:col>
      <xdr:colOff>184150</xdr:colOff>
      <xdr:row>82</xdr:row>
      <xdr:rowOff>41176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51353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136103</xdr:rowOff>
    </xdr:from>
    <xdr:to>
      <xdr:col>15</xdr:col>
      <xdr:colOff>133350</xdr:colOff>
      <xdr:row>82</xdr:row>
      <xdr:rowOff>66253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76430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84844</xdr:rowOff>
    </xdr:from>
    <xdr:to>
      <xdr:col>11</xdr:col>
      <xdr:colOff>82550</xdr:colOff>
      <xdr:row>82</xdr:row>
      <xdr:rowOff>14994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25171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67590</xdr:rowOff>
    </xdr:from>
    <xdr:to>
      <xdr:col>7</xdr:col>
      <xdr:colOff>31750</xdr:colOff>
      <xdr:row>81</xdr:row>
      <xdr:rowOff>169190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ラスパイレス指数は、前年度比</a:t>
          </a:r>
          <a:r>
            <a:rPr kumimoji="1" lang="en-US" altLang="ja-JP" sz="1000" b="0" i="0" baseline="0">
              <a:solidFill>
                <a:schemeClr val="dk1"/>
              </a:solidFill>
              <a:effectLst/>
              <a:latin typeface="+mn-lt"/>
              <a:ea typeface="+mn-ea"/>
              <a:cs typeface="+mn-cs"/>
            </a:rPr>
            <a:t>1.4</a:t>
          </a:r>
          <a:r>
            <a:rPr kumimoji="1" lang="ja-JP" altLang="ja-JP" sz="1000" b="0" i="0" baseline="0">
              <a:solidFill>
                <a:schemeClr val="dk1"/>
              </a:solidFill>
              <a:effectLst/>
              <a:latin typeface="+mn-lt"/>
              <a:ea typeface="+mn-ea"/>
              <a:cs typeface="+mn-cs"/>
            </a:rPr>
            <a:t>ポイント減の</a:t>
          </a:r>
          <a:r>
            <a:rPr kumimoji="1" lang="en-US" altLang="ja-JP" sz="1000" b="0" i="0" baseline="0">
              <a:solidFill>
                <a:schemeClr val="dk1"/>
              </a:solidFill>
              <a:effectLst/>
              <a:latin typeface="+mn-lt"/>
              <a:ea typeface="+mn-ea"/>
              <a:cs typeface="+mn-cs"/>
            </a:rPr>
            <a:t>97.7</a:t>
          </a:r>
          <a:r>
            <a:rPr kumimoji="1" lang="ja-JP" altLang="ja-JP" sz="1000" b="0" i="0" baseline="0">
              <a:solidFill>
                <a:schemeClr val="dk1"/>
              </a:solidFill>
              <a:effectLst/>
              <a:latin typeface="+mn-lt"/>
              <a:ea typeface="+mn-ea"/>
              <a:cs typeface="+mn-cs"/>
            </a:rPr>
            <a:t>となっており、類似団体平均を</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ポイント上回っている。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元々の年齢層の高さや、経験年数階層の分布変動により依然として高めの水準であるが、平成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年度からは</a:t>
          </a:r>
          <a:r>
            <a:rPr kumimoji="1" lang="en-US" altLang="ja-JP" sz="1000" b="0" i="0" baseline="0">
              <a:solidFill>
                <a:schemeClr val="dk1"/>
              </a:solidFill>
              <a:effectLst/>
              <a:latin typeface="+mn-lt"/>
              <a:ea typeface="+mn-ea"/>
              <a:cs typeface="+mn-cs"/>
            </a:rPr>
            <a:t>55</a:t>
          </a:r>
          <a:r>
            <a:rPr kumimoji="1" lang="ja-JP" altLang="ja-JP" sz="1000" b="0" i="0" baseline="0">
              <a:solidFill>
                <a:schemeClr val="dk1"/>
              </a:solidFill>
              <a:effectLst/>
              <a:latin typeface="+mn-lt"/>
              <a:ea typeface="+mn-ea"/>
              <a:cs typeface="+mn-cs"/>
            </a:rPr>
            <a:t>歳超の職員の昇給停止が実施されていること、平成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年度からは退職者数並に新規採用も行っていることから、今後は現在の水準以下で推移していくものと思われる。第</a:t>
          </a:r>
          <a:r>
            <a:rPr kumimoji="1" lang="en-US" altLang="ja-JP" sz="1000" b="0" i="0" baseline="0">
              <a:solidFill>
                <a:schemeClr val="dk1"/>
              </a:solidFill>
              <a:effectLst/>
              <a:latin typeface="+mn-lt"/>
              <a:ea typeface="+mn-ea"/>
              <a:cs typeface="+mn-cs"/>
            </a:rPr>
            <a:t>6</a:t>
          </a:r>
          <a:r>
            <a:rPr kumimoji="1" lang="ja-JP" altLang="ja-JP" sz="1000" b="0" i="0" baseline="0">
              <a:solidFill>
                <a:schemeClr val="dk1"/>
              </a:solidFill>
              <a:effectLst/>
              <a:latin typeface="+mn-lt"/>
              <a:ea typeface="+mn-ea"/>
              <a:cs typeface="+mn-cs"/>
            </a:rPr>
            <a:t>次行政改革大綱実施計画（</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a:t>
          </a:r>
          <a:r>
            <a:rPr lang="ja-JP" altLang="ja-JP" sz="1000" b="0" i="0" baseline="0">
              <a:solidFill>
                <a:schemeClr val="dk1"/>
              </a:solidFill>
              <a:effectLst/>
              <a:latin typeface="+mn-lt"/>
              <a:ea typeface="+mn-ea"/>
              <a:cs typeface="+mn-cs"/>
            </a:rPr>
            <a:t>～令和</a:t>
          </a:r>
          <a:r>
            <a:rPr lang="en-US" altLang="ja-JP" sz="1000" b="0" i="0" baseline="0">
              <a:solidFill>
                <a:schemeClr val="dk1"/>
              </a:solidFill>
              <a:effectLst/>
              <a:latin typeface="+mn-lt"/>
              <a:ea typeface="+mn-ea"/>
              <a:cs typeface="+mn-cs"/>
            </a:rPr>
            <a:t>9</a:t>
          </a:r>
          <a:r>
            <a:rPr lang="ja-JP" altLang="ja-JP" sz="1000" b="0" i="0" baseline="0">
              <a:solidFill>
                <a:schemeClr val="dk1"/>
              </a:solidFill>
              <a:effectLst/>
              <a:latin typeface="+mn-lt"/>
              <a:ea typeface="+mn-ea"/>
              <a:cs typeface="+mn-cs"/>
            </a:rPr>
            <a:t>年度</a:t>
          </a:r>
          <a:r>
            <a:rPr kumimoji="1" lang="ja-JP" altLang="ja-JP" sz="1000" b="0" i="0" baseline="0">
              <a:solidFill>
                <a:schemeClr val="dk1"/>
              </a:solidFill>
              <a:effectLst/>
              <a:latin typeface="+mn-lt"/>
              <a:ea typeface="+mn-ea"/>
              <a:cs typeface="+mn-cs"/>
            </a:rPr>
            <a:t>）に基づき、</a:t>
          </a:r>
          <a:r>
            <a:rPr lang="ja-JP" altLang="ja-JP" sz="1000" b="0" i="0" baseline="0">
              <a:solidFill>
                <a:schemeClr val="dk1"/>
              </a:solidFill>
              <a:effectLst/>
              <a:latin typeface="+mn-lt"/>
              <a:ea typeface="+mn-ea"/>
              <a:cs typeface="+mn-cs"/>
            </a:rPr>
            <a:t>国、県の勧告を尊重し、人件費の抑制を図りながら村民の理解を得られる給与制度の維持に努める。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130302</xdr:rowOff>
    </xdr:from>
    <xdr:to>
      <xdr:col>81</xdr:col>
      <xdr:colOff>44450</xdr:colOff>
      <xdr:row>89</xdr:row>
      <xdr:rowOff>26415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17902"/>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26415</xdr:rowOff>
    </xdr:from>
    <xdr:to>
      <xdr:col>77</xdr:col>
      <xdr:colOff>44450</xdr:colOff>
      <xdr:row>89</xdr:row>
      <xdr:rowOff>45720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8546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16763</xdr:rowOff>
    </xdr:from>
    <xdr:to>
      <xdr:col>72</xdr:col>
      <xdr:colOff>203200</xdr:colOff>
      <xdr:row>89</xdr:row>
      <xdr:rowOff>45720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758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110998</xdr:rowOff>
    </xdr:from>
    <xdr:to>
      <xdr:col>68</xdr:col>
      <xdr:colOff>152400</xdr:colOff>
      <xdr:row>89</xdr:row>
      <xdr:rowOff>16763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9859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79502</xdr:rowOff>
    </xdr:from>
    <xdr:to>
      <xdr:col>81</xdr:col>
      <xdr:colOff>95250</xdr:colOff>
      <xdr:row>89</xdr:row>
      <xdr:rowOff>9652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146829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147065</xdr:rowOff>
    </xdr:from>
    <xdr:to>
      <xdr:col>77</xdr:col>
      <xdr:colOff>95250</xdr:colOff>
      <xdr:row>89</xdr:row>
      <xdr:rowOff>77215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61992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137413</xdr:rowOff>
    </xdr:from>
    <xdr:to>
      <xdr:col>68</xdr:col>
      <xdr:colOff>203200</xdr:colOff>
      <xdr:row>89</xdr:row>
      <xdr:rowOff>67563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52340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人当たり職員数は、平成</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年度まで実施した退職者の不補充等により積極的に職員数の抑制を図ったため、類似団体平均を</a:t>
          </a:r>
          <a:r>
            <a:rPr kumimoji="1" lang="en-US" altLang="ja-JP" sz="1000">
              <a:solidFill>
                <a:schemeClr val="dk1"/>
              </a:solidFill>
              <a:effectLst/>
              <a:latin typeface="+mn-lt"/>
              <a:ea typeface="+mn-ea"/>
              <a:cs typeface="+mn-cs"/>
            </a:rPr>
            <a:t>2.16</a:t>
          </a:r>
          <a:r>
            <a:rPr kumimoji="1" lang="ja-JP" altLang="ja-JP" sz="1000">
              <a:solidFill>
                <a:schemeClr val="dk1"/>
              </a:solidFill>
              <a:effectLst/>
              <a:latin typeface="+mn-lt"/>
              <a:ea typeface="+mn-ea"/>
              <a:cs typeface="+mn-cs"/>
            </a:rPr>
            <a:t>人下回っている。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よって、現員数で既に定員管理の適正化が十分進んでいると言えるため、少子高齢化や人口減少、地方分権の進展や住民ニーズへの対応など、行政需要の増大により、平成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年度からは退職数並みに職員を採用している。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次定員適正化計画（令和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年度）を基に、業務量に見合った人員配置を基本とし、業務の縮小する部門から行政需要の高い部門への配置換え等により、必要最小限の人員による効率的でコンパクトな行政組織の形成に努める。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17472</xdr:rowOff>
    </xdr:from>
    <xdr:to>
      <xdr:col>81</xdr:col>
      <xdr:colOff>44450</xdr:colOff>
      <xdr:row>60</xdr:row>
      <xdr:rowOff>49530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4472"/>
          <a:ext cx="8382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7130</xdr:rowOff>
    </xdr:from>
    <xdr:to>
      <xdr:col>77</xdr:col>
      <xdr:colOff>44450</xdr:colOff>
      <xdr:row>60</xdr:row>
      <xdr:rowOff>17472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941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146522</xdr:rowOff>
    </xdr:from>
    <xdr:to>
      <xdr:col>72</xdr:col>
      <xdr:colOff>203200</xdr:colOff>
      <xdr:row>60</xdr:row>
      <xdr:rowOff>7130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62072"/>
          <a:ext cx="889000" cy="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98261</xdr:rowOff>
    </xdr:from>
    <xdr:to>
      <xdr:col>68</xdr:col>
      <xdr:colOff>152400</xdr:colOff>
      <xdr:row>59</xdr:row>
      <xdr:rowOff>146522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1381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138122</xdr:rowOff>
    </xdr:from>
    <xdr:to>
      <xdr:col>77</xdr:col>
      <xdr:colOff>95250</xdr:colOff>
      <xdr:row>60</xdr:row>
      <xdr:rowOff>68272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78449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127780</xdr:rowOff>
    </xdr:from>
    <xdr:to>
      <xdr:col>73</xdr:col>
      <xdr:colOff>44450</xdr:colOff>
      <xdr:row>60</xdr:row>
      <xdr:rowOff>57930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68107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95722</xdr:rowOff>
    </xdr:from>
    <xdr:to>
      <xdr:col>68</xdr:col>
      <xdr:colOff>203200</xdr:colOff>
      <xdr:row>60</xdr:row>
      <xdr:rowOff>25872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36049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47461</xdr:rowOff>
    </xdr:from>
    <xdr:to>
      <xdr:col>64</xdr:col>
      <xdr:colOff>152400</xdr:colOff>
      <xdr:row>59</xdr:row>
      <xdr:rowOff>149061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実質公債費比率は</a:t>
          </a:r>
          <a:r>
            <a:rPr kumimoji="1" lang="en-US" altLang="ja-JP" sz="1050" b="0" i="0" baseline="0">
              <a:solidFill>
                <a:schemeClr val="dk1"/>
              </a:solidFill>
              <a:effectLst/>
              <a:latin typeface="+mn-lt"/>
              <a:ea typeface="+mn-ea"/>
              <a:cs typeface="+mn-cs"/>
            </a:rPr>
            <a:t>4.7</a:t>
          </a:r>
          <a:r>
            <a:rPr kumimoji="1" lang="ja-JP" altLang="ja-JP" sz="1050" b="0" i="0" baseline="0">
              <a:solidFill>
                <a:schemeClr val="dk1"/>
              </a:solidFill>
              <a:effectLst/>
              <a:latin typeface="+mn-lt"/>
              <a:ea typeface="+mn-ea"/>
              <a:cs typeface="+mn-cs"/>
            </a:rPr>
            <a:t>％となり前年度と比べ</a:t>
          </a:r>
          <a:r>
            <a:rPr kumimoji="1" lang="en-US" altLang="ja-JP" sz="1050" b="0" i="0" baseline="0">
              <a:solidFill>
                <a:schemeClr val="dk1"/>
              </a:solidFill>
              <a:effectLst/>
              <a:latin typeface="+mn-lt"/>
              <a:ea typeface="+mn-ea"/>
              <a:cs typeface="+mn-cs"/>
            </a:rPr>
            <a:t>1.2</a:t>
          </a:r>
          <a:r>
            <a:rPr kumimoji="1" lang="ja-JP" altLang="ja-JP" sz="1050" b="0" i="0" baseline="0">
              <a:solidFill>
                <a:schemeClr val="dk1"/>
              </a:solidFill>
              <a:effectLst/>
              <a:latin typeface="+mn-lt"/>
              <a:ea typeface="+mn-ea"/>
              <a:cs typeface="+mn-cs"/>
            </a:rPr>
            <a:t>ポイントの増となったものの、依然として類似団体平均を下回っている。しかしながら、年々数値は上昇しており、 新庁舎建設事業等大規模事業に伴う地方債借入による公債費の増加が見込まれている。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今後も、公債費抑制のために事業を精査・厳選し、新規起債を抑制し、比率の引き下げに努めていく。</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ただし、過疎対策事業債や緊急防災・減災事業債等、交付税算入により財政面で有利な地方債については積極的に活用していく。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102870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6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73237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将来負担比率は</a:t>
          </a:r>
          <a:r>
            <a:rPr kumimoji="1" lang="en-US" altLang="ja-JP" sz="1000">
              <a:solidFill>
                <a:schemeClr val="dk1"/>
              </a:solidFill>
              <a:effectLst/>
              <a:latin typeface="+mn-lt"/>
              <a:ea typeface="+mn-ea"/>
              <a:cs typeface="+mn-cs"/>
            </a:rPr>
            <a:t>0.0%</a:t>
          </a:r>
          <a:r>
            <a:rPr kumimoji="1" lang="ja-JP" altLang="ja-JP" sz="1000">
              <a:solidFill>
                <a:schemeClr val="dk1"/>
              </a:solidFill>
              <a:effectLst/>
              <a:latin typeface="+mn-lt"/>
              <a:ea typeface="+mn-ea"/>
              <a:cs typeface="+mn-cs"/>
            </a:rPr>
            <a:t>であり、前年度までと同様、早期健全化基準の</a:t>
          </a:r>
          <a:r>
            <a:rPr kumimoji="1" lang="en-US" altLang="ja-JP" sz="1000">
              <a:solidFill>
                <a:schemeClr val="dk1"/>
              </a:solidFill>
              <a:effectLst/>
              <a:latin typeface="+mn-lt"/>
              <a:ea typeface="+mn-ea"/>
              <a:cs typeface="+mn-cs"/>
            </a:rPr>
            <a:t>350.0</a:t>
          </a:r>
          <a:r>
            <a:rPr kumimoji="1" lang="ja-JP" altLang="ja-JP" sz="1000">
              <a:solidFill>
                <a:schemeClr val="dk1"/>
              </a:solidFill>
              <a:effectLst/>
              <a:latin typeface="+mn-lt"/>
              <a:ea typeface="+mn-ea"/>
              <a:cs typeface="+mn-cs"/>
            </a:rPr>
            <a:t>％を大きく下回ってる。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地方債残高は前年比で</a:t>
          </a:r>
          <a:r>
            <a:rPr kumimoji="1" lang="en-US" altLang="ja-JP" sz="1000">
              <a:solidFill>
                <a:schemeClr val="dk1"/>
              </a:solidFill>
              <a:effectLst/>
              <a:latin typeface="+mn-lt"/>
              <a:ea typeface="+mn-ea"/>
              <a:cs typeface="+mn-cs"/>
            </a:rPr>
            <a:t>89,877</a:t>
          </a:r>
          <a:r>
            <a:rPr kumimoji="1" lang="ja-JP" altLang="ja-JP" sz="1000">
              <a:solidFill>
                <a:schemeClr val="dk1"/>
              </a:solidFill>
              <a:effectLst/>
              <a:latin typeface="+mn-lt"/>
              <a:ea typeface="+mn-ea"/>
              <a:cs typeface="+mn-cs"/>
            </a:rPr>
            <a:t>千円減少しており、償還金に充当可能な基金残高も前年度比で</a:t>
          </a:r>
          <a:r>
            <a:rPr kumimoji="1" lang="en-US" altLang="ja-JP" sz="1000">
              <a:solidFill>
                <a:schemeClr val="dk1"/>
              </a:solidFill>
              <a:effectLst/>
              <a:latin typeface="+mn-lt"/>
              <a:ea typeface="+mn-ea"/>
              <a:cs typeface="+mn-cs"/>
            </a:rPr>
            <a:t>230,907</a:t>
          </a:r>
          <a:r>
            <a:rPr kumimoji="1" lang="ja-JP" altLang="ja-JP" sz="1000">
              <a:solidFill>
                <a:schemeClr val="dk1"/>
              </a:solidFill>
              <a:effectLst/>
              <a:latin typeface="+mn-lt"/>
              <a:ea typeface="+mn-ea"/>
              <a:cs typeface="+mn-cs"/>
            </a:rPr>
            <a:t>千円増、将来負担額は前年度比</a:t>
          </a:r>
          <a:r>
            <a:rPr kumimoji="1" lang="en-US" altLang="ja-JP" sz="1000">
              <a:solidFill>
                <a:schemeClr val="dk1"/>
              </a:solidFill>
              <a:effectLst/>
              <a:latin typeface="+mn-lt"/>
              <a:ea typeface="+mn-ea"/>
              <a:cs typeface="+mn-cs"/>
            </a:rPr>
            <a:t>118,789</a:t>
          </a:r>
          <a:r>
            <a:rPr kumimoji="1" lang="ja-JP" altLang="ja-JP" sz="1000">
              <a:solidFill>
                <a:schemeClr val="dk1"/>
              </a:solidFill>
              <a:effectLst/>
              <a:latin typeface="+mn-lt"/>
              <a:ea typeface="+mn-ea"/>
              <a:cs typeface="+mn-cs"/>
            </a:rPr>
            <a:t>千円の減となり、良好な比率を維持している。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新庁舎建設事業等による高額な地方債の借入や、基金の取り崩しが見込まれているため、交付税措置率の高い地方債の活用や新規事業の抑制、積極的な基金積立の実施等、比率の上昇を抑制し、財政の健全化に努める</a:t>
          </a:r>
          <a:r>
            <a:rPr kumimoji="1" lang="ja-JP" altLang="ja-JP" sz="10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前年度比で</a:t>
          </a:r>
          <a:r>
            <a:rPr kumimoji="1" lang="en-US" altLang="ja-JP" sz="1050" b="0" i="0" baseline="0">
              <a:solidFill>
                <a:schemeClr val="dk1"/>
              </a:solidFill>
              <a:effectLst/>
              <a:latin typeface="+mn-lt"/>
              <a:ea typeface="+mn-ea"/>
              <a:cs typeface="+mn-cs"/>
            </a:rPr>
            <a:t>1.4</a:t>
          </a:r>
          <a:r>
            <a:rPr kumimoji="1" lang="ja-JP" altLang="ja-JP" sz="1050" b="0" i="0" baseline="0">
              <a:solidFill>
                <a:schemeClr val="dk1"/>
              </a:solidFill>
              <a:effectLst/>
              <a:latin typeface="+mn-lt"/>
              <a:ea typeface="+mn-ea"/>
              <a:cs typeface="+mn-cs"/>
            </a:rPr>
            <a:t>ポイントの増となっており、平成</a:t>
          </a:r>
          <a:r>
            <a:rPr kumimoji="1" lang="en-US" altLang="ja-JP" sz="1050" b="0" i="0" baseline="0">
              <a:solidFill>
                <a:schemeClr val="dk1"/>
              </a:solidFill>
              <a:effectLst/>
              <a:latin typeface="+mn-lt"/>
              <a:ea typeface="+mn-ea"/>
              <a:cs typeface="+mn-cs"/>
            </a:rPr>
            <a:t>15</a:t>
          </a:r>
          <a:r>
            <a:rPr kumimoji="1" lang="ja-JP" altLang="ja-JP" sz="1050" b="0" i="0" baseline="0">
              <a:solidFill>
                <a:schemeClr val="dk1"/>
              </a:solidFill>
              <a:effectLst/>
              <a:latin typeface="+mn-lt"/>
              <a:ea typeface="+mn-ea"/>
              <a:cs typeface="+mn-cs"/>
            </a:rPr>
            <a:t>年度から平成</a:t>
          </a:r>
          <a:r>
            <a:rPr kumimoji="1" lang="en-US" altLang="ja-JP" sz="1050" b="0" i="0" baseline="0">
              <a:solidFill>
                <a:schemeClr val="dk1"/>
              </a:solidFill>
              <a:effectLst/>
              <a:latin typeface="+mn-lt"/>
              <a:ea typeface="+mn-ea"/>
              <a:cs typeface="+mn-cs"/>
            </a:rPr>
            <a:t>21</a:t>
          </a:r>
          <a:r>
            <a:rPr kumimoji="1" lang="ja-JP" altLang="ja-JP" sz="1050" b="0" i="0" baseline="0">
              <a:solidFill>
                <a:schemeClr val="dk1"/>
              </a:solidFill>
              <a:effectLst/>
              <a:latin typeface="+mn-lt"/>
              <a:ea typeface="+mn-ea"/>
              <a:cs typeface="+mn-cs"/>
            </a:rPr>
            <a:t>年度まで実施した退職者不補充の影響により現在でも年齢層が高く推移していることもあり、類似団体平均と比較しても</a:t>
          </a:r>
          <a:r>
            <a:rPr kumimoji="1" lang="en-US" altLang="ja-JP" sz="1050" b="0" i="0" baseline="0">
              <a:solidFill>
                <a:schemeClr val="dk1"/>
              </a:solidFill>
              <a:effectLst/>
              <a:latin typeface="+mn-lt"/>
              <a:ea typeface="+mn-ea"/>
              <a:cs typeface="+mn-cs"/>
            </a:rPr>
            <a:t>3.0</a:t>
          </a:r>
          <a:r>
            <a:rPr kumimoji="1" lang="ja-JP" altLang="ja-JP" sz="1050" b="0" i="0" baseline="0">
              <a:solidFill>
                <a:schemeClr val="dk1"/>
              </a:solidFill>
              <a:effectLst/>
              <a:latin typeface="+mn-lt"/>
              <a:ea typeface="+mn-ea"/>
              <a:cs typeface="+mn-cs"/>
            </a:rPr>
            <a:t>ポイント上回っている。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当村では、第５次行政改革大綱実施計画（平成</a:t>
          </a:r>
          <a:r>
            <a:rPr kumimoji="1" lang="en-US" altLang="ja-JP" sz="1050" b="0" i="0" baseline="0">
              <a:solidFill>
                <a:schemeClr val="dk1"/>
              </a:solidFill>
              <a:effectLst/>
              <a:latin typeface="+mn-lt"/>
              <a:ea typeface="+mn-ea"/>
              <a:cs typeface="+mn-cs"/>
            </a:rPr>
            <a:t>30</a:t>
          </a:r>
          <a:r>
            <a:rPr kumimoji="1" lang="ja-JP" altLang="ja-JP" sz="1050" b="0" i="0" baseline="0">
              <a:solidFill>
                <a:schemeClr val="dk1"/>
              </a:solidFill>
              <a:effectLst/>
              <a:latin typeface="+mn-lt"/>
              <a:ea typeface="+mn-ea"/>
              <a:cs typeface="+mn-cs"/>
            </a:rPr>
            <a:t>年度～令和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年度）に基づき、社会情勢の変化に応じた諸手当の見直しを図り、平成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年度からは</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歳以上の職員の昇給停止を実施するなど、縮減に努めており、今後も人件費の抑制に努める。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ポイント増加しているが、類似団体を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ポイント下回っている。これは、ふるさと納税記念品報償費の皆増（</a:t>
          </a:r>
          <a:r>
            <a:rPr kumimoji="1" lang="en-US" altLang="ja-JP" sz="1100">
              <a:solidFill>
                <a:schemeClr val="dk1"/>
              </a:solidFill>
              <a:effectLst/>
              <a:latin typeface="+mn-lt"/>
              <a:ea typeface="+mn-ea"/>
              <a:cs typeface="+mn-cs"/>
            </a:rPr>
            <a:t>11,128</a:t>
          </a:r>
          <a:r>
            <a:rPr kumimoji="1" lang="ja-JP" altLang="ja-JP" sz="1100">
              <a:solidFill>
                <a:schemeClr val="dk1"/>
              </a:solidFill>
              <a:effectLst/>
              <a:latin typeface="+mn-lt"/>
              <a:ea typeface="+mn-ea"/>
              <a:cs typeface="+mn-cs"/>
            </a:rPr>
            <a:t>千円）が大きな要因と思われる。</a:t>
          </a:r>
          <a:endParaRPr lang="ja-JP" altLang="ja-JP" sz="1400">
            <a:effectLst/>
          </a:endParaRPr>
        </a:p>
        <a:p>
          <a:r>
            <a:rPr kumimoji="1" lang="ja-JP" altLang="ja-JP" sz="1100">
              <a:solidFill>
                <a:schemeClr val="dk1"/>
              </a:solidFill>
              <a:effectLst/>
              <a:latin typeface="+mn-lt"/>
              <a:ea typeface="+mn-ea"/>
              <a:cs typeface="+mn-cs"/>
            </a:rPr>
            <a:t>　今後もふるさと納税の増加に伴う報償費の増加や、物価高騰等に伴う経常的経費の増加が予想されることから、引き続き数値の悪化を抑えるよう適切な予算執行に努める。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83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3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1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ポイント増加したもののほぼ横ばいに推移しており、類似団体平均を</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類似団体平均を上回っているが、乳幼児・児童生徒医療費助成事業や障害者自立支援法に基づく自立支援給付事業など、必要な事業は実施しつつ、現在の水準を維持できるよう努める。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7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前年度と比較すると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ポイント増加しており、その他の大部分を占めている他会計への操出金のうち、簡易水道事業への操出金（簡易水道事業債元利償還金　</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以降償還総額：</a:t>
          </a:r>
          <a:r>
            <a:rPr kumimoji="1" lang="en-US" altLang="ja-JP" sz="1100" b="0" i="0" baseline="0">
              <a:solidFill>
                <a:schemeClr val="dk1"/>
              </a:solidFill>
              <a:effectLst/>
              <a:latin typeface="+mn-lt"/>
              <a:ea typeface="+mn-ea"/>
              <a:cs typeface="+mn-cs"/>
            </a:rPr>
            <a:t>347,344</a:t>
          </a:r>
          <a:r>
            <a:rPr kumimoji="1" lang="ja-JP" altLang="ja-JP" sz="1100" b="0" i="0" baseline="0">
              <a:solidFill>
                <a:schemeClr val="dk1"/>
              </a:solidFill>
              <a:effectLst/>
              <a:latin typeface="+mn-lt"/>
              <a:ea typeface="+mn-ea"/>
              <a:cs typeface="+mn-cs"/>
            </a:rPr>
            <a:t>千円）が大きな負担となっている。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そのため、今後は独自採算の原則に立ち返った水道料金の値上げの検討や徴収強化による健全化を図ることにより、普通会計の負担額を減らしていくよう努める。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86995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625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62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81280</xdr:rowOff>
    </xdr:from>
    <xdr:to>
      <xdr:col>73</xdr:col>
      <xdr:colOff>180975</xdr:colOff>
      <xdr:row>59</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968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81280</xdr:rowOff>
    </xdr:from>
    <xdr:to>
      <xdr:col>69</xdr:col>
      <xdr:colOff>92075</xdr:colOff>
      <xdr:row>60</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968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30480</xdr:rowOff>
    </xdr:from>
    <xdr:to>
      <xdr:col>69</xdr:col>
      <xdr:colOff>142875</xdr:colOff>
      <xdr:row>59</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139065</xdr:rowOff>
    </xdr:from>
    <xdr:to>
      <xdr:col>65</xdr:col>
      <xdr:colOff>53975</xdr:colOff>
      <xdr:row>60</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53992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ポイント低下し、ほぼ横ばいに推移している。</a:t>
          </a:r>
          <a:endParaRPr lang="ja-JP" altLang="ja-JP" sz="1400">
            <a:effectLst/>
          </a:endParaRPr>
        </a:p>
        <a:p>
          <a:r>
            <a:rPr lang="ja-JP" altLang="ja-JP" sz="1100">
              <a:solidFill>
                <a:schemeClr val="dk1"/>
              </a:solidFill>
              <a:effectLst/>
              <a:latin typeface="+mn-lt"/>
              <a:ea typeface="+mn-ea"/>
              <a:cs typeface="+mn-cs"/>
            </a:rPr>
            <a:t>　今後も単独補助費等の見直しを行い、補助金交付が適当な事業であるか、また補助基準は適切であるかどうかの精査を行い、補助費等の縮減に努める。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ポイント増加したものの、類似団体平均と比較しても</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ポイント下回っており、低い水準で推移している。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今後は新庁舎建設事業等による大規模な地方債借入を予定しており、公債費の増加が見込まれることから、将来の財政運営を見据えて事業を厳選するとともに、公債費の適正管理に努める。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324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77470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32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43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前年度より</a:t>
          </a:r>
          <a:r>
            <a:rPr kumimoji="1" lang="en-US" altLang="ja-JP" sz="1050" b="0" i="0" baseline="0">
              <a:solidFill>
                <a:schemeClr val="dk1"/>
              </a:solidFill>
              <a:effectLst/>
              <a:latin typeface="+mn-lt"/>
              <a:ea typeface="+mn-ea"/>
              <a:cs typeface="+mn-cs"/>
            </a:rPr>
            <a:t>3.2</a:t>
          </a:r>
          <a:r>
            <a:rPr kumimoji="1" lang="ja-JP" altLang="ja-JP" sz="1050" b="0" i="0" baseline="0">
              <a:solidFill>
                <a:schemeClr val="dk1"/>
              </a:solidFill>
              <a:effectLst/>
              <a:latin typeface="+mn-lt"/>
              <a:ea typeface="+mn-ea"/>
              <a:cs typeface="+mn-cs"/>
            </a:rPr>
            <a:t>ポイント増加しており、類似団体平均を</a:t>
          </a:r>
          <a:r>
            <a:rPr kumimoji="1" lang="en-US" altLang="ja-JP" sz="1050" b="0" i="0" baseline="0">
              <a:solidFill>
                <a:schemeClr val="dk1"/>
              </a:solidFill>
              <a:effectLst/>
              <a:latin typeface="+mn-lt"/>
              <a:ea typeface="+mn-ea"/>
              <a:cs typeface="+mn-cs"/>
            </a:rPr>
            <a:t>6.1</a:t>
          </a:r>
          <a:r>
            <a:rPr kumimoji="1" lang="ja-JP" altLang="ja-JP" sz="1050" b="0" i="0" baseline="0">
              <a:solidFill>
                <a:schemeClr val="dk1"/>
              </a:solidFill>
              <a:effectLst/>
              <a:latin typeface="+mn-lt"/>
              <a:ea typeface="+mn-ea"/>
              <a:cs typeface="+mn-cs"/>
            </a:rPr>
            <a:t>ポイント上回っている。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今後は、施設の集約化・複合化事業に着手する等、公共施設等の適正管理に努め、経費の縮減を目指す。</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また、地方税の徴収業務の強化、交付税措置の高い地方債の活用等、歳入面を補強しつつ、歳出面でも、優先度の低い事務事業の縮小や廃止による経常経費の削減を図り、財政基盤の更なる強化に努める。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724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80</xdr:row>
      <xdr:rowOff>27939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724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27939</xdr:rowOff>
    </xdr:from>
    <xdr:to>
      <xdr:col>73</xdr:col>
      <xdr:colOff>180975</xdr:colOff>
      <xdr:row>80</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43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59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99061</xdr:rowOff>
    </xdr:from>
    <xdr:to>
      <xdr:col>82</xdr:col>
      <xdr:colOff>158750</xdr:colOff>
      <xdr:row>80</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71138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xdr:rowOff>
    </xdr:from>
    <xdr:to>
      <xdr:col>69</xdr:col>
      <xdr:colOff>142875</xdr:colOff>
      <xdr:row>80</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122987</xdr:rowOff>
    </xdr:from>
    <xdr:to>
      <xdr:col>29</xdr:col>
      <xdr:colOff>127000</xdr:colOff>
      <xdr:row>19</xdr:row>
      <xdr:rowOff>132569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28162"/>
          <a:ext cx="6477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132569</xdr:rowOff>
    </xdr:from>
    <xdr:to>
      <xdr:col>26</xdr:col>
      <xdr:colOff>50800</xdr:colOff>
      <xdr:row>19</xdr:row>
      <xdr:rowOff>149275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37744"/>
          <a:ext cx="698500" cy="1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149275</xdr:rowOff>
    </xdr:from>
    <xdr:to>
      <xdr:col>22</xdr:col>
      <xdr:colOff>114300</xdr:colOff>
      <xdr:row>19</xdr:row>
      <xdr:rowOff>165845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54450"/>
          <a:ext cx="698500" cy="16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165845</xdr:rowOff>
    </xdr:from>
    <xdr:to>
      <xdr:col>18</xdr:col>
      <xdr:colOff>177800</xdr:colOff>
      <xdr:row>20</xdr:row>
      <xdr:rowOff>23507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71020"/>
          <a:ext cx="698500" cy="2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72187</xdr:rowOff>
    </xdr:from>
    <xdr:to>
      <xdr:col>29</xdr:col>
      <xdr:colOff>177800</xdr:colOff>
      <xdr:row>20</xdr:row>
      <xdr:rowOff>2337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7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44264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81769</xdr:rowOff>
    </xdr:from>
    <xdr:to>
      <xdr:col>26</xdr:col>
      <xdr:colOff>101600</xdr:colOff>
      <xdr:row>20</xdr:row>
      <xdr:rowOff>11919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8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168146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7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98475</xdr:rowOff>
    </xdr:from>
    <xdr:to>
      <xdr:col>22</xdr:col>
      <xdr:colOff>165100</xdr:colOff>
      <xdr:row>20</xdr:row>
      <xdr:rowOff>28625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0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13402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9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115045</xdr:rowOff>
    </xdr:from>
    <xdr:to>
      <xdr:col>19</xdr:col>
      <xdr:colOff>38100</xdr:colOff>
      <xdr:row>20</xdr:row>
      <xdr:rowOff>45195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2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29972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0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144157</xdr:rowOff>
    </xdr:from>
    <xdr:to>
      <xdr:col>15</xdr:col>
      <xdr:colOff>101600</xdr:colOff>
      <xdr:row>20</xdr:row>
      <xdr:rowOff>74307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3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183158</xdr:rowOff>
    </xdr:from>
    <xdr:to>
      <xdr:col>29</xdr:col>
      <xdr:colOff>127000</xdr:colOff>
      <xdr:row>37</xdr:row>
      <xdr:rowOff>236454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07858"/>
          <a:ext cx="647700" cy="5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236454</xdr:rowOff>
    </xdr:from>
    <xdr:to>
      <xdr:col>26</xdr:col>
      <xdr:colOff>50800</xdr:colOff>
      <xdr:row>37</xdr:row>
      <xdr:rowOff>276587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61154"/>
          <a:ext cx="698500" cy="4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276587</xdr:rowOff>
    </xdr:from>
    <xdr:to>
      <xdr:col>22</xdr:col>
      <xdr:colOff>114300</xdr:colOff>
      <xdr:row>37</xdr:row>
      <xdr:rowOff>293060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01287"/>
          <a:ext cx="698500" cy="16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293060</xdr:rowOff>
    </xdr:from>
    <xdr:to>
      <xdr:col>18</xdr:col>
      <xdr:colOff>177800</xdr:colOff>
      <xdr:row>37</xdr:row>
      <xdr:rowOff>306849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417760"/>
          <a:ext cx="698500" cy="1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132358</xdr:rowOff>
    </xdr:from>
    <xdr:to>
      <xdr:col>29</xdr:col>
      <xdr:colOff>177800</xdr:colOff>
      <xdr:row>37</xdr:row>
      <xdr:rowOff>233958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5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104435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2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185654</xdr:rowOff>
    </xdr:from>
    <xdr:to>
      <xdr:col>26</xdr:col>
      <xdr:colOff>101600</xdr:colOff>
      <xdr:row>37</xdr:row>
      <xdr:rowOff>287254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1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272031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9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225787</xdr:rowOff>
    </xdr:from>
    <xdr:to>
      <xdr:col>22</xdr:col>
      <xdr:colOff>165100</xdr:colOff>
      <xdr:row>37</xdr:row>
      <xdr:rowOff>327387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5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312164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3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242260</xdr:rowOff>
    </xdr:from>
    <xdr:to>
      <xdr:col>19</xdr:col>
      <xdr:colOff>38100</xdr:colOff>
      <xdr:row>38</xdr:row>
      <xdr:rowOff>960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6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328637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256049</xdr:rowOff>
    </xdr:from>
    <xdr:to>
      <xdr:col>15</xdr:col>
      <xdr:colOff>101600</xdr:colOff>
      <xdr:row>38</xdr:row>
      <xdr:rowOff>14749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8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342426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6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38402</xdr:rowOff>
    </xdr:from>
    <xdr:to>
      <xdr:col>24</xdr:col>
      <xdr:colOff>63500</xdr:colOff>
      <xdr:row>37</xdr:row>
      <xdr:rowOff>54021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2052"/>
          <a:ext cx="8382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54021</xdr:rowOff>
    </xdr:from>
    <xdr:to>
      <xdr:col>19</xdr:col>
      <xdr:colOff>177800</xdr:colOff>
      <xdr:row>37</xdr:row>
      <xdr:rowOff>56381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7671"/>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56381</xdr:rowOff>
    </xdr:from>
    <xdr:to>
      <xdr:col>15</xdr:col>
      <xdr:colOff>50800</xdr:colOff>
      <xdr:row>37</xdr:row>
      <xdr:rowOff>86436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0031"/>
          <a:ext cx="8890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86436</xdr:rowOff>
    </xdr:from>
    <xdr:to>
      <xdr:col>10</xdr:col>
      <xdr:colOff>114300</xdr:colOff>
      <xdr:row>37</xdr:row>
      <xdr:rowOff>103307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0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159052</xdr:rowOff>
    </xdr:from>
    <xdr:to>
      <xdr:col>24</xdr:col>
      <xdr:colOff>114300</xdr:colOff>
      <xdr:row>37</xdr:row>
      <xdr:rowOff>89202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137479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3221</xdr:rowOff>
    </xdr:from>
    <xdr:to>
      <xdr:col>20</xdr:col>
      <xdr:colOff>38100</xdr:colOff>
      <xdr:row>37</xdr:row>
      <xdr:rowOff>104821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95948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5581</xdr:rowOff>
    </xdr:from>
    <xdr:to>
      <xdr:col>15</xdr:col>
      <xdr:colOff>101600</xdr:colOff>
      <xdr:row>37</xdr:row>
      <xdr:rowOff>107181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98308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35636</xdr:rowOff>
    </xdr:from>
    <xdr:to>
      <xdr:col>10</xdr:col>
      <xdr:colOff>165100</xdr:colOff>
      <xdr:row>37</xdr:row>
      <xdr:rowOff>137236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128364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52507</xdr:rowOff>
    </xdr:from>
    <xdr:to>
      <xdr:col>6</xdr:col>
      <xdr:colOff>38100</xdr:colOff>
      <xdr:row>37</xdr:row>
      <xdr:rowOff>154107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145234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125612</xdr:rowOff>
    </xdr:from>
    <xdr:to>
      <xdr:col>24</xdr:col>
      <xdr:colOff>63500</xdr:colOff>
      <xdr:row>58</xdr:row>
      <xdr:rowOff>133887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69712"/>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89133</xdr:rowOff>
    </xdr:from>
    <xdr:to>
      <xdr:col>19</xdr:col>
      <xdr:colOff>177800</xdr:colOff>
      <xdr:row>58</xdr:row>
      <xdr:rowOff>133887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3233"/>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89133</xdr:rowOff>
    </xdr:from>
    <xdr:to>
      <xdr:col>15</xdr:col>
      <xdr:colOff>50800</xdr:colOff>
      <xdr:row>58</xdr:row>
      <xdr:rowOff>137046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3233"/>
          <a:ext cx="889000" cy="4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137046</xdr:rowOff>
    </xdr:from>
    <xdr:to>
      <xdr:col>10</xdr:col>
      <xdr:colOff>114300</xdr:colOff>
      <xdr:row>58</xdr:row>
      <xdr:rowOff>155994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1146"/>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74812</xdr:rowOff>
    </xdr:from>
    <xdr:to>
      <xdr:col>24</xdr:col>
      <xdr:colOff>114300</xdr:colOff>
      <xdr:row>59</xdr:row>
      <xdr:rowOff>4962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161189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83087</xdr:rowOff>
    </xdr:from>
    <xdr:to>
      <xdr:col>20</xdr:col>
      <xdr:colOff>38100</xdr:colOff>
      <xdr:row>59</xdr:row>
      <xdr:rowOff>13237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4364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1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38333</xdr:rowOff>
    </xdr:from>
    <xdr:to>
      <xdr:col>15</xdr:col>
      <xdr:colOff>101600</xdr:colOff>
      <xdr:row>58</xdr:row>
      <xdr:rowOff>139933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131060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86246</xdr:rowOff>
    </xdr:from>
    <xdr:to>
      <xdr:col>10</xdr:col>
      <xdr:colOff>165100</xdr:colOff>
      <xdr:row>59</xdr:row>
      <xdr:rowOff>16396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7523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2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105194</xdr:rowOff>
    </xdr:from>
    <xdr:to>
      <xdr:col>6</xdr:col>
      <xdr:colOff>38100</xdr:colOff>
      <xdr:row>59</xdr:row>
      <xdr:rowOff>35344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26471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84516</xdr:rowOff>
    </xdr:from>
    <xdr:to>
      <xdr:col>24</xdr:col>
      <xdr:colOff>63500</xdr:colOff>
      <xdr:row>77</xdr:row>
      <xdr:rowOff>90815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6166"/>
          <a:ext cx="8382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90815</xdr:rowOff>
    </xdr:from>
    <xdr:to>
      <xdr:col>19</xdr:col>
      <xdr:colOff>177800</xdr:colOff>
      <xdr:row>77</xdr:row>
      <xdr:rowOff>106798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2465"/>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106798</xdr:rowOff>
    </xdr:from>
    <xdr:to>
      <xdr:col>15</xdr:col>
      <xdr:colOff>50800</xdr:colOff>
      <xdr:row>77</xdr:row>
      <xdr:rowOff>126059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8448"/>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113142</xdr:rowOff>
    </xdr:from>
    <xdr:to>
      <xdr:col>10</xdr:col>
      <xdr:colOff>114300</xdr:colOff>
      <xdr:row>77</xdr:row>
      <xdr:rowOff>126059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479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33716</xdr:rowOff>
    </xdr:from>
    <xdr:to>
      <xdr:col>24</xdr:col>
      <xdr:colOff>114300</xdr:colOff>
      <xdr:row>77</xdr:row>
      <xdr:rowOff>135316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120093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40015</xdr:rowOff>
    </xdr:from>
    <xdr:to>
      <xdr:col>20</xdr:col>
      <xdr:colOff>38100</xdr:colOff>
      <xdr:row>77</xdr:row>
      <xdr:rowOff>141615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132742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55998</xdr:rowOff>
    </xdr:from>
    <xdr:to>
      <xdr:col>15</xdr:col>
      <xdr:colOff>101600</xdr:colOff>
      <xdr:row>77</xdr:row>
      <xdr:rowOff>157598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148725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75259</xdr:rowOff>
    </xdr:from>
    <xdr:to>
      <xdr:col>10</xdr:col>
      <xdr:colOff>165100</xdr:colOff>
      <xdr:row>78</xdr:row>
      <xdr:rowOff>5409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167986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6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62342</xdr:rowOff>
    </xdr:from>
    <xdr:to>
      <xdr:col>6</xdr:col>
      <xdr:colOff>38100</xdr:colOff>
      <xdr:row>77</xdr:row>
      <xdr:rowOff>163942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155069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122571</xdr:rowOff>
    </xdr:from>
    <xdr:to>
      <xdr:col>24</xdr:col>
      <xdr:colOff>63500</xdr:colOff>
      <xdr:row>95</xdr:row>
      <xdr:rowOff>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8871"/>
          <a:ext cx="8382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122571</xdr:rowOff>
    </xdr:from>
    <xdr:to>
      <xdr:col>19</xdr:col>
      <xdr:colOff>177800</xdr:colOff>
      <xdr:row>95</xdr:row>
      <xdr:rowOff>141193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8871"/>
          <a:ext cx="889000" cy="19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134023</xdr:rowOff>
    </xdr:from>
    <xdr:to>
      <xdr:col>15</xdr:col>
      <xdr:colOff>50800</xdr:colOff>
      <xdr:row>95</xdr:row>
      <xdr:rowOff>141193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21773"/>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134023</xdr:rowOff>
    </xdr:from>
    <xdr:to>
      <xdr:col>10</xdr:col>
      <xdr:colOff>114300</xdr:colOff>
      <xdr:row>96</xdr:row>
      <xdr:rowOff>24371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1773"/>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120706</xdr:rowOff>
    </xdr:from>
    <xdr:to>
      <xdr:col>24</xdr:col>
      <xdr:colOff>114300</xdr:colOff>
      <xdr:row>95</xdr:row>
      <xdr:rowOff>50856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143583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71771</xdr:rowOff>
    </xdr:from>
    <xdr:to>
      <xdr:col>20</xdr:col>
      <xdr:colOff>38100</xdr:colOff>
      <xdr:row>95</xdr:row>
      <xdr:rowOff>1921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18448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90393</xdr:rowOff>
    </xdr:from>
    <xdr:to>
      <xdr:col>15</xdr:col>
      <xdr:colOff>101600</xdr:colOff>
      <xdr:row>96</xdr:row>
      <xdr:rowOff>20543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37070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83223</xdr:rowOff>
    </xdr:from>
    <xdr:to>
      <xdr:col>10</xdr:col>
      <xdr:colOff>165100</xdr:colOff>
      <xdr:row>96</xdr:row>
      <xdr:rowOff>13373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145021</xdr:rowOff>
    </xdr:from>
    <xdr:to>
      <xdr:col>6</xdr:col>
      <xdr:colOff>38100</xdr:colOff>
      <xdr:row>96</xdr:row>
      <xdr:rowOff>75171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91698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109917</xdr:rowOff>
    </xdr:from>
    <xdr:to>
      <xdr:col>55</xdr:col>
      <xdr:colOff>0</xdr:colOff>
      <xdr:row>37</xdr:row>
      <xdr:rowOff>137827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3567"/>
          <a:ext cx="8382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124395</xdr:rowOff>
    </xdr:from>
    <xdr:to>
      <xdr:col>50</xdr:col>
      <xdr:colOff>114300</xdr:colOff>
      <xdr:row>37</xdr:row>
      <xdr:rowOff>137827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96595"/>
          <a:ext cx="889000" cy="18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124395</xdr:rowOff>
    </xdr:from>
    <xdr:to>
      <xdr:col>45</xdr:col>
      <xdr:colOff>177800</xdr:colOff>
      <xdr:row>38</xdr:row>
      <xdr:rowOff>29728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96595"/>
          <a:ext cx="8890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27461</xdr:rowOff>
    </xdr:from>
    <xdr:to>
      <xdr:col>41</xdr:col>
      <xdr:colOff>50800</xdr:colOff>
      <xdr:row>38</xdr:row>
      <xdr:rowOff>29728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42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59117</xdr:rowOff>
    </xdr:from>
    <xdr:to>
      <xdr:col>55</xdr:col>
      <xdr:colOff>50800</xdr:colOff>
      <xdr:row>37</xdr:row>
      <xdr:rowOff>160717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145494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87027</xdr:rowOff>
    </xdr:from>
    <xdr:to>
      <xdr:col>50</xdr:col>
      <xdr:colOff>165100</xdr:colOff>
      <xdr:row>38</xdr:row>
      <xdr:rowOff>17177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8304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2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73595</xdr:rowOff>
    </xdr:from>
    <xdr:to>
      <xdr:col>46</xdr:col>
      <xdr:colOff>38100</xdr:colOff>
      <xdr:row>37</xdr:row>
      <xdr:rowOff>3745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166322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150378</xdr:rowOff>
    </xdr:from>
    <xdr:to>
      <xdr:col>41</xdr:col>
      <xdr:colOff>101600</xdr:colOff>
      <xdr:row>38</xdr:row>
      <xdr:rowOff>80528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148111</xdr:rowOff>
    </xdr:from>
    <xdr:to>
      <xdr:col>36</xdr:col>
      <xdr:colOff>165100</xdr:colOff>
      <xdr:row>38</xdr:row>
      <xdr:rowOff>78261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127066</xdr:rowOff>
    </xdr:from>
    <xdr:to>
      <xdr:col>55</xdr:col>
      <xdr:colOff>0</xdr:colOff>
      <xdr:row>57</xdr:row>
      <xdr:rowOff>137806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99716"/>
          <a:ext cx="8382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127066</xdr:rowOff>
    </xdr:from>
    <xdr:to>
      <xdr:col>50</xdr:col>
      <xdr:colOff>114300</xdr:colOff>
      <xdr:row>57</xdr:row>
      <xdr:rowOff>141157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99716"/>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141157</xdr:rowOff>
    </xdr:from>
    <xdr:to>
      <xdr:col>45</xdr:col>
      <xdr:colOff>177800</xdr:colOff>
      <xdr:row>57</xdr:row>
      <xdr:rowOff>148597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13807"/>
          <a:ext cx="8890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118507</xdr:rowOff>
    </xdr:from>
    <xdr:to>
      <xdr:col>41</xdr:col>
      <xdr:colOff>50800</xdr:colOff>
      <xdr:row>57</xdr:row>
      <xdr:rowOff>148597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91157"/>
          <a:ext cx="889000" cy="3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87006</xdr:rowOff>
    </xdr:from>
    <xdr:to>
      <xdr:col>55</xdr:col>
      <xdr:colOff>50800</xdr:colOff>
      <xdr:row>58</xdr:row>
      <xdr:rowOff>17156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1933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76266</xdr:rowOff>
    </xdr:from>
    <xdr:to>
      <xdr:col>50</xdr:col>
      <xdr:colOff>165100</xdr:colOff>
      <xdr:row>58</xdr:row>
      <xdr:rowOff>6416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168993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4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90357</xdr:rowOff>
    </xdr:from>
    <xdr:to>
      <xdr:col>46</xdr:col>
      <xdr:colOff>38100</xdr:colOff>
      <xdr:row>58</xdr:row>
      <xdr:rowOff>20507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11634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97797</xdr:rowOff>
    </xdr:from>
    <xdr:to>
      <xdr:col>41</xdr:col>
      <xdr:colOff>101600</xdr:colOff>
      <xdr:row>58</xdr:row>
      <xdr:rowOff>27947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19074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67707</xdr:rowOff>
    </xdr:from>
    <xdr:to>
      <xdr:col>36</xdr:col>
      <xdr:colOff>165100</xdr:colOff>
      <xdr:row>57</xdr:row>
      <xdr:rowOff>169307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160434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165413</xdr:rowOff>
    </xdr:from>
    <xdr:to>
      <xdr:col>55</xdr:col>
      <xdr:colOff>0</xdr:colOff>
      <xdr:row>78</xdr:row>
      <xdr:rowOff>6747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7063"/>
          <a:ext cx="838200" cy="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165413</xdr:rowOff>
    </xdr:from>
    <xdr:to>
      <xdr:col>50</xdr:col>
      <xdr:colOff>114300</xdr:colOff>
      <xdr:row>78</xdr:row>
      <xdr:rowOff>16050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67063"/>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16050</xdr:rowOff>
    </xdr:from>
    <xdr:to>
      <xdr:col>45</xdr:col>
      <xdr:colOff>177800</xdr:colOff>
      <xdr:row>78</xdr:row>
      <xdr:rowOff>21947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9150"/>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18648</xdr:rowOff>
    </xdr:from>
    <xdr:to>
      <xdr:col>41</xdr:col>
      <xdr:colOff>50800</xdr:colOff>
      <xdr:row>78</xdr:row>
      <xdr:rowOff>21947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1748"/>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127397</xdr:rowOff>
    </xdr:from>
    <xdr:to>
      <xdr:col>55</xdr:col>
      <xdr:colOff>50800</xdr:colOff>
      <xdr:row>78</xdr:row>
      <xdr:rowOff>57547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114613</xdr:rowOff>
    </xdr:from>
    <xdr:to>
      <xdr:col>50</xdr:col>
      <xdr:colOff>165100</xdr:colOff>
      <xdr:row>78</xdr:row>
      <xdr:rowOff>44763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35890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136700</xdr:rowOff>
    </xdr:from>
    <xdr:to>
      <xdr:col>46</xdr:col>
      <xdr:colOff>38100</xdr:colOff>
      <xdr:row>78</xdr:row>
      <xdr:rowOff>66850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57977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142597</xdr:rowOff>
    </xdr:from>
    <xdr:to>
      <xdr:col>41</xdr:col>
      <xdr:colOff>101600</xdr:colOff>
      <xdr:row>78</xdr:row>
      <xdr:rowOff>72747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63874</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139298</xdr:rowOff>
    </xdr:from>
    <xdr:to>
      <xdr:col>36</xdr:col>
      <xdr:colOff>165100</xdr:colOff>
      <xdr:row>78</xdr:row>
      <xdr:rowOff>69448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60575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110925</xdr:rowOff>
    </xdr:from>
    <xdr:to>
      <xdr:col>55</xdr:col>
      <xdr:colOff>0</xdr:colOff>
      <xdr:row>98</xdr:row>
      <xdr:rowOff>123126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913025"/>
          <a:ext cx="8382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89911</xdr:rowOff>
    </xdr:from>
    <xdr:to>
      <xdr:col>50</xdr:col>
      <xdr:colOff>114300</xdr:colOff>
      <xdr:row>98</xdr:row>
      <xdr:rowOff>110925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892011"/>
          <a:ext cx="889000" cy="2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87331</xdr:rowOff>
    </xdr:from>
    <xdr:to>
      <xdr:col>45</xdr:col>
      <xdr:colOff>177800</xdr:colOff>
      <xdr:row>98</xdr:row>
      <xdr:rowOff>89911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8943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157491</xdr:rowOff>
    </xdr:from>
    <xdr:to>
      <xdr:col>41</xdr:col>
      <xdr:colOff>50800</xdr:colOff>
      <xdr:row>98</xdr:row>
      <xdr:rowOff>87331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788141"/>
          <a:ext cx="889000" cy="10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72326</xdr:rowOff>
    </xdr:from>
    <xdr:to>
      <xdr:col>55</xdr:col>
      <xdr:colOff>50800</xdr:colOff>
      <xdr:row>99</xdr:row>
      <xdr:rowOff>2476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158703</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60125</xdr:rowOff>
    </xdr:from>
    <xdr:to>
      <xdr:col>50</xdr:col>
      <xdr:colOff>165100</xdr:colOff>
      <xdr:row>98</xdr:row>
      <xdr:rowOff>161725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39111</xdr:rowOff>
    </xdr:from>
    <xdr:to>
      <xdr:col>46</xdr:col>
      <xdr:colOff>38100</xdr:colOff>
      <xdr:row>98</xdr:row>
      <xdr:rowOff>140711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131838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36531</xdr:rowOff>
    </xdr:from>
    <xdr:to>
      <xdr:col>41</xdr:col>
      <xdr:colOff>101600</xdr:colOff>
      <xdr:row>98</xdr:row>
      <xdr:rowOff>138131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106691</xdr:rowOff>
    </xdr:from>
    <xdr:to>
      <xdr:col>36</xdr:col>
      <xdr:colOff>165100</xdr:colOff>
      <xdr:row>98</xdr:row>
      <xdr:rowOff>36841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27968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36778</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3328"/>
          <a:ext cx="8382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157428</xdr:rowOff>
    </xdr:from>
    <xdr:to>
      <xdr:col>85</xdr:col>
      <xdr:colOff>177800</xdr:colOff>
      <xdr:row>39</xdr:row>
      <xdr:rowOff>87578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56116</xdr:rowOff>
    </xdr:from>
    <xdr:to>
      <xdr:col>85</xdr:col>
      <xdr:colOff>127000</xdr:colOff>
      <xdr:row>78</xdr:row>
      <xdr:rowOff>78597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29216"/>
          <a:ext cx="8382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78597</xdr:rowOff>
    </xdr:from>
    <xdr:to>
      <xdr:col>81</xdr:col>
      <xdr:colOff>50800</xdr:colOff>
      <xdr:row>78</xdr:row>
      <xdr:rowOff>91058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1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91058</xdr:rowOff>
    </xdr:from>
    <xdr:to>
      <xdr:col>76</xdr:col>
      <xdr:colOff>114300</xdr:colOff>
      <xdr:row>78</xdr:row>
      <xdr:rowOff>95700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64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95700</xdr:rowOff>
    </xdr:from>
    <xdr:to>
      <xdr:col>71</xdr:col>
      <xdr:colOff>177800</xdr:colOff>
      <xdr:row>78</xdr:row>
      <xdr:rowOff>97329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68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5316</xdr:rowOff>
    </xdr:from>
    <xdr:to>
      <xdr:col>85</xdr:col>
      <xdr:colOff>177800</xdr:colOff>
      <xdr:row>78</xdr:row>
      <xdr:rowOff>106916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91693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27797</xdr:rowOff>
    </xdr:from>
    <xdr:to>
      <xdr:col>81</xdr:col>
      <xdr:colOff>101600</xdr:colOff>
      <xdr:row>78</xdr:row>
      <xdr:rowOff>129397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120524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40258</xdr:rowOff>
    </xdr:from>
    <xdr:to>
      <xdr:col>76</xdr:col>
      <xdr:colOff>165100</xdr:colOff>
      <xdr:row>78</xdr:row>
      <xdr:rowOff>141858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132985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44900</xdr:rowOff>
    </xdr:from>
    <xdr:to>
      <xdr:col>72</xdr:col>
      <xdr:colOff>38100</xdr:colOff>
      <xdr:row>78</xdr:row>
      <xdr:rowOff>146500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137627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46529</xdr:rowOff>
    </xdr:from>
    <xdr:to>
      <xdr:col>67</xdr:col>
      <xdr:colOff>101600</xdr:colOff>
      <xdr:row>78</xdr:row>
      <xdr:rowOff>148129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139256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37075</xdr:rowOff>
    </xdr:from>
    <xdr:to>
      <xdr:col>85</xdr:col>
      <xdr:colOff>127000</xdr:colOff>
      <xdr:row>98</xdr:row>
      <xdr:rowOff>68360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9175"/>
          <a:ext cx="8382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37075</xdr:rowOff>
    </xdr:from>
    <xdr:to>
      <xdr:col>81</xdr:col>
      <xdr:colOff>50800</xdr:colOff>
      <xdr:row>98</xdr:row>
      <xdr:rowOff>66246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9175"/>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66246</xdr:rowOff>
    </xdr:from>
    <xdr:to>
      <xdr:col>76</xdr:col>
      <xdr:colOff>114300</xdr:colOff>
      <xdr:row>98</xdr:row>
      <xdr:rowOff>96605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8346"/>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93611</xdr:rowOff>
    </xdr:from>
    <xdr:to>
      <xdr:col>71</xdr:col>
      <xdr:colOff>177800</xdr:colOff>
      <xdr:row>98</xdr:row>
      <xdr:rowOff>96605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95711"/>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17560</xdr:rowOff>
    </xdr:from>
    <xdr:to>
      <xdr:col>85</xdr:col>
      <xdr:colOff>177800</xdr:colOff>
      <xdr:row>98</xdr:row>
      <xdr:rowOff>119160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157725</xdr:rowOff>
    </xdr:from>
    <xdr:to>
      <xdr:col>81</xdr:col>
      <xdr:colOff>101600</xdr:colOff>
      <xdr:row>98</xdr:row>
      <xdr:rowOff>87875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79002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8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15446</xdr:rowOff>
    </xdr:from>
    <xdr:to>
      <xdr:col>76</xdr:col>
      <xdr:colOff>165100</xdr:colOff>
      <xdr:row>98</xdr:row>
      <xdr:rowOff>117046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108173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45805</xdr:rowOff>
    </xdr:from>
    <xdr:to>
      <xdr:col>72</xdr:col>
      <xdr:colOff>38100</xdr:colOff>
      <xdr:row>98</xdr:row>
      <xdr:rowOff>147405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138532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42811</xdr:rowOff>
    </xdr:from>
    <xdr:to>
      <xdr:col>67</xdr:col>
      <xdr:colOff>101600</xdr:colOff>
      <xdr:row>98</xdr:row>
      <xdr:rowOff>144411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135538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40297</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6847"/>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40297</xdr:rowOff>
    </xdr:from>
    <xdr:to>
      <xdr:col>102</xdr:col>
      <xdr:colOff>114300</xdr:colOff>
      <xdr:row>39</xdr:row>
      <xdr:rowOff>40374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6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160947</xdr:rowOff>
    </xdr:from>
    <xdr:to>
      <xdr:col>102</xdr:col>
      <xdr:colOff>165100</xdr:colOff>
      <xdr:row>39</xdr:row>
      <xdr:rowOff>91097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82224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161024</xdr:rowOff>
    </xdr:from>
    <xdr:to>
      <xdr:col>98</xdr:col>
      <xdr:colOff>38100</xdr:colOff>
      <xdr:row>39</xdr:row>
      <xdr:rowOff>91174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82301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39474</xdr:rowOff>
    </xdr:from>
    <xdr:to>
      <xdr:col>116</xdr:col>
      <xdr:colOff>63500</xdr:colOff>
      <xdr:row>59</xdr:row>
      <xdr:rowOff>41928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5024"/>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41768</xdr:rowOff>
    </xdr:from>
    <xdr:to>
      <xdr:col>111</xdr:col>
      <xdr:colOff>177800</xdr:colOff>
      <xdr:row>59</xdr:row>
      <xdr:rowOff>41928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731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41768</xdr:rowOff>
    </xdr:from>
    <xdr:to>
      <xdr:col>107</xdr:col>
      <xdr:colOff>50800</xdr:colOff>
      <xdr:row>59</xdr:row>
      <xdr:rowOff>42095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731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169745</xdr:rowOff>
    </xdr:from>
    <xdr:to>
      <xdr:col>102</xdr:col>
      <xdr:colOff>114300</xdr:colOff>
      <xdr:row>59</xdr:row>
      <xdr:rowOff>42095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13845"/>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160124</xdr:rowOff>
    </xdr:from>
    <xdr:to>
      <xdr:col>116</xdr:col>
      <xdr:colOff>114300</xdr:colOff>
      <xdr:row>59</xdr:row>
      <xdr:rowOff>90274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162578</xdr:rowOff>
    </xdr:from>
    <xdr:to>
      <xdr:col>112</xdr:col>
      <xdr:colOff>38100</xdr:colOff>
      <xdr:row>59</xdr:row>
      <xdr:rowOff>92728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83855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162418</xdr:rowOff>
    </xdr:from>
    <xdr:to>
      <xdr:col>107</xdr:col>
      <xdr:colOff>101600</xdr:colOff>
      <xdr:row>59</xdr:row>
      <xdr:rowOff>92568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83695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162745</xdr:rowOff>
    </xdr:from>
    <xdr:to>
      <xdr:col>102</xdr:col>
      <xdr:colOff>165100</xdr:colOff>
      <xdr:row>59</xdr:row>
      <xdr:rowOff>92895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84022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118945</xdr:rowOff>
    </xdr:from>
    <xdr:to>
      <xdr:col>98</xdr:col>
      <xdr:colOff>38100</xdr:colOff>
      <xdr:row>59</xdr:row>
      <xdr:rowOff>49095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40222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5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137692</xdr:rowOff>
    </xdr:from>
    <xdr:to>
      <xdr:col>116</xdr:col>
      <xdr:colOff>63500</xdr:colOff>
      <xdr:row>77</xdr:row>
      <xdr:rowOff>3305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67892"/>
          <a:ext cx="838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3305</xdr:rowOff>
    </xdr:from>
    <xdr:to>
      <xdr:col>111</xdr:col>
      <xdr:colOff>177800</xdr:colOff>
      <xdr:row>77</xdr:row>
      <xdr:rowOff>26284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04955"/>
          <a:ext cx="8890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13185</xdr:rowOff>
    </xdr:from>
    <xdr:to>
      <xdr:col>107</xdr:col>
      <xdr:colOff>50800</xdr:colOff>
      <xdr:row>77</xdr:row>
      <xdr:rowOff>26284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1483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13185</xdr:rowOff>
    </xdr:from>
    <xdr:to>
      <xdr:col>102</xdr:col>
      <xdr:colOff>114300</xdr:colOff>
      <xdr:row>77</xdr:row>
      <xdr:rowOff>23000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1483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86892</xdr:rowOff>
    </xdr:from>
    <xdr:to>
      <xdr:col>116</xdr:col>
      <xdr:colOff>114300</xdr:colOff>
      <xdr:row>77</xdr:row>
      <xdr:rowOff>17042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65319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123955</xdr:rowOff>
    </xdr:from>
    <xdr:to>
      <xdr:col>112</xdr:col>
      <xdr:colOff>38100</xdr:colOff>
      <xdr:row>77</xdr:row>
      <xdr:rowOff>54105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45232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2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146934</xdr:rowOff>
    </xdr:from>
    <xdr:to>
      <xdr:col>107</xdr:col>
      <xdr:colOff>101600</xdr:colOff>
      <xdr:row>77</xdr:row>
      <xdr:rowOff>77084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68211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133835</xdr:rowOff>
    </xdr:from>
    <xdr:to>
      <xdr:col>102</xdr:col>
      <xdr:colOff>165100</xdr:colOff>
      <xdr:row>77</xdr:row>
      <xdr:rowOff>63985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55112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5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143650</xdr:rowOff>
    </xdr:from>
    <xdr:to>
      <xdr:col>98</xdr:col>
      <xdr:colOff>38100</xdr:colOff>
      <xdr:row>77</xdr:row>
      <xdr:rowOff>73800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957,650</a:t>
          </a:r>
          <a:r>
            <a:rPr kumimoji="1" lang="ja-JP" altLang="ja-JP" sz="1100" b="0" i="0" baseline="0">
              <a:solidFill>
                <a:schemeClr val="dk1"/>
              </a:solidFill>
              <a:effectLst/>
              <a:latin typeface="+mn-lt"/>
              <a:ea typeface="+mn-ea"/>
              <a:cs typeface="+mn-cs"/>
            </a:rPr>
            <a:t>円で、前年度同様、扶助費以外は類似団体と比較して一人当たりのコストが低い状況となってる。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主な構成項目である補助費等は、マイナンバー普及促進商品券利用負担金の皆増等により前年比</a:t>
          </a:r>
          <a:r>
            <a:rPr kumimoji="1" lang="en-US" altLang="ja-JP" sz="1100" b="0" i="0" baseline="0">
              <a:solidFill>
                <a:schemeClr val="dk1"/>
              </a:solidFill>
              <a:effectLst/>
              <a:latin typeface="+mn-lt"/>
              <a:ea typeface="+mn-ea"/>
              <a:cs typeface="+mn-cs"/>
            </a:rPr>
            <a:t>14,651</a:t>
          </a:r>
          <a:r>
            <a:rPr kumimoji="1" lang="ja-JP" altLang="ja-JP" sz="1100" b="0" i="0" baseline="0">
              <a:solidFill>
                <a:schemeClr val="dk1"/>
              </a:solidFill>
              <a:effectLst/>
              <a:latin typeface="+mn-lt"/>
              <a:ea typeface="+mn-ea"/>
              <a:cs typeface="+mn-cs"/>
            </a:rPr>
            <a:t>円の増となり、物件費についてもふるさと納税記念品報償費や地方税システム改修費の皆増等により、前年度より住民一人当たり</a:t>
          </a:r>
          <a:r>
            <a:rPr kumimoji="1" lang="en-US" altLang="ja-JP" sz="1100" b="0" i="0" baseline="0">
              <a:solidFill>
                <a:schemeClr val="dk1"/>
              </a:solidFill>
              <a:effectLst/>
              <a:latin typeface="+mn-lt"/>
              <a:ea typeface="+mn-ea"/>
              <a:cs typeface="+mn-cs"/>
            </a:rPr>
            <a:t>7,602</a:t>
          </a:r>
          <a:r>
            <a:rPr kumimoji="1" lang="ja-JP" altLang="ja-JP" sz="1100" b="0" i="0" baseline="0">
              <a:solidFill>
                <a:schemeClr val="dk1"/>
              </a:solidFill>
              <a:effectLst/>
              <a:latin typeface="+mn-lt"/>
              <a:ea typeface="+mn-ea"/>
              <a:cs typeface="+mn-cs"/>
            </a:rPr>
            <a:t>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扶助費は、唯一類似団体を上回っている項目であるが、住民非課税世帯等に対する臨時特別給付金の減により前年度より住民一人当たり</a:t>
          </a:r>
          <a:r>
            <a:rPr kumimoji="1" lang="en-US" altLang="ja-JP" sz="1100" b="0" i="0" baseline="0">
              <a:solidFill>
                <a:schemeClr val="dk1"/>
              </a:solidFill>
              <a:effectLst/>
              <a:latin typeface="+mn-lt"/>
              <a:ea typeface="+mn-ea"/>
              <a:cs typeface="+mn-cs"/>
            </a:rPr>
            <a:t>6,422</a:t>
          </a:r>
          <a:r>
            <a:rPr kumimoji="1" lang="ja-JP" altLang="ja-JP" sz="1100" b="0" i="0" baseline="0">
              <a:solidFill>
                <a:schemeClr val="dk1"/>
              </a:solidFill>
              <a:effectLst/>
              <a:latin typeface="+mn-lt"/>
              <a:ea typeface="+mn-ea"/>
              <a:cs typeface="+mn-cs"/>
            </a:rPr>
            <a:t>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今後も歳出の効率化を徹底し、健全な行財政運営に努める。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普通建設事業への財源として、公共用施設整備基金から</a:t>
          </a:r>
          <a:r>
            <a:rPr kumimoji="1" lang="en-US" altLang="ja-JP" sz="1100" b="0" i="0" baseline="0">
              <a:solidFill>
                <a:schemeClr val="dk1"/>
              </a:solidFill>
              <a:effectLst/>
              <a:latin typeface="+mn-lt"/>
              <a:ea typeface="+mn-ea"/>
              <a:cs typeface="+mn-cs"/>
            </a:rPr>
            <a:t>6,000</a:t>
          </a:r>
          <a:r>
            <a:rPr kumimoji="1" lang="ja-JP" altLang="ja-JP" sz="1100" b="0" i="0" baseline="0">
              <a:solidFill>
                <a:schemeClr val="dk1"/>
              </a:solidFill>
              <a:effectLst/>
              <a:latin typeface="+mn-lt"/>
              <a:ea typeface="+mn-ea"/>
              <a:cs typeface="+mn-cs"/>
            </a:rPr>
            <a:t>千円取り崩した一方、歳出コスト削減を徹底したことにより、令和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年度一般会計から</a:t>
          </a:r>
          <a:r>
            <a:rPr kumimoji="1" lang="en-US" altLang="ja-JP" sz="1100" b="0" i="0" baseline="0">
              <a:solidFill>
                <a:schemeClr val="dk1"/>
              </a:solidFill>
              <a:effectLst/>
              <a:latin typeface="+mn-lt"/>
              <a:ea typeface="+mn-ea"/>
              <a:cs typeface="+mn-cs"/>
            </a:rPr>
            <a:t>201,366</a:t>
          </a:r>
          <a:r>
            <a:rPr kumimoji="1" lang="ja-JP" altLang="ja-JP" sz="1100" b="0" i="0" baseline="0">
              <a:solidFill>
                <a:schemeClr val="dk1"/>
              </a:solidFill>
              <a:effectLst/>
              <a:latin typeface="+mn-lt"/>
              <a:ea typeface="+mn-ea"/>
              <a:cs typeface="+mn-cs"/>
            </a:rPr>
            <a:t>千円（うち公共用施設整備基金へ</a:t>
          </a:r>
          <a:r>
            <a:rPr kumimoji="1" lang="en-US" altLang="ja-JP" sz="1100" b="0" i="0" baseline="0">
              <a:solidFill>
                <a:schemeClr val="dk1"/>
              </a:solidFill>
              <a:effectLst/>
              <a:latin typeface="+mn-lt"/>
              <a:ea typeface="+mn-ea"/>
              <a:cs typeface="+mn-cs"/>
            </a:rPr>
            <a:t>198,000</a:t>
          </a:r>
          <a:r>
            <a:rPr kumimoji="1" lang="ja-JP" altLang="ja-JP" sz="1100" b="0" i="0" baseline="0">
              <a:solidFill>
                <a:schemeClr val="dk1"/>
              </a:solidFill>
              <a:effectLst/>
              <a:latin typeface="+mn-lt"/>
              <a:ea typeface="+mn-ea"/>
              <a:cs typeface="+mn-cs"/>
            </a:rPr>
            <a:t>千円の積立）、前年度決算剰余金から</a:t>
          </a:r>
          <a:r>
            <a:rPr kumimoji="1" lang="en-US" altLang="ja-JP" sz="1100" b="0" i="0" baseline="0">
              <a:solidFill>
                <a:schemeClr val="dk1"/>
              </a:solidFill>
              <a:effectLst/>
              <a:latin typeface="+mn-lt"/>
              <a:ea typeface="+mn-ea"/>
              <a:cs typeface="+mn-cs"/>
            </a:rPr>
            <a:t>34,000</a:t>
          </a:r>
          <a:r>
            <a:rPr kumimoji="1" lang="ja-JP" altLang="ja-JP" sz="1100" b="0" i="0" baseline="0">
              <a:solidFill>
                <a:schemeClr val="dk1"/>
              </a:solidFill>
              <a:effectLst/>
              <a:latin typeface="+mn-lt"/>
              <a:ea typeface="+mn-ea"/>
              <a:cs typeface="+mn-cs"/>
            </a:rPr>
            <a:t>千円を積み立てした。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基金全体としては</a:t>
          </a:r>
          <a:r>
            <a:rPr kumimoji="1" lang="en-US" altLang="ja-JP" sz="1100" b="0" i="0" baseline="0">
              <a:solidFill>
                <a:schemeClr val="dk1"/>
              </a:solidFill>
              <a:effectLst/>
              <a:latin typeface="+mn-lt"/>
              <a:ea typeface="+mn-ea"/>
              <a:cs typeface="+mn-cs"/>
            </a:rPr>
            <a:t>3,147,727</a:t>
          </a:r>
          <a:r>
            <a:rPr kumimoji="1" lang="ja-JP" altLang="ja-JP" sz="1100" b="0" i="0" baseline="0">
              <a:solidFill>
                <a:schemeClr val="dk1"/>
              </a:solidFill>
              <a:effectLst/>
              <a:latin typeface="+mn-lt"/>
              <a:ea typeface="+mn-ea"/>
              <a:cs typeface="+mn-cs"/>
            </a:rPr>
            <a:t>千円で、前年度比</a:t>
          </a:r>
          <a:r>
            <a:rPr kumimoji="1" lang="en-US" altLang="ja-JP" sz="1100" b="0" i="0" baseline="0">
              <a:solidFill>
                <a:schemeClr val="dk1"/>
              </a:solidFill>
              <a:effectLst/>
              <a:latin typeface="+mn-lt"/>
              <a:ea typeface="+mn-ea"/>
              <a:cs typeface="+mn-cs"/>
            </a:rPr>
            <a:t>229,366</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基金残高については、短期的には財政調整基金や公共用施設整備基金への積立により引き続き増加する予定だが、令和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年度までは新庁舎建設事業やライスセンター改修事業等の大規模事業により、財政調整基金及び公共用施設整備基金の取り崩しが見込まれている。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（基金の使途）</a:t>
          </a:r>
          <a:endParaRPr lang="ja-JP" altLang="ja-JP" sz="1100">
            <a:effectLst/>
          </a:endParaRPr>
        </a:p>
        <a:p>
          <a:r>
            <a:rPr kumimoji="1" lang="ja-JP" altLang="ja-JP" sz="1000">
              <a:solidFill>
                <a:schemeClr val="dk1"/>
              </a:solidFill>
              <a:effectLst/>
              <a:latin typeface="+mn-lt"/>
              <a:ea typeface="+mn-ea"/>
              <a:cs typeface="+mn-cs"/>
            </a:rPr>
            <a:t>　○蓬田村公共用施設整備基金：大規模な公共施設の建設事業の経費の財源に充てる。</a:t>
          </a:r>
          <a:endParaRPr lang="ja-JP" altLang="ja-JP" sz="1100">
            <a:effectLst/>
          </a:endParaRPr>
        </a:p>
        <a:p>
          <a:r>
            <a:rPr kumimoji="1" lang="ja-JP" altLang="ja-JP" sz="1000">
              <a:solidFill>
                <a:schemeClr val="dk1"/>
              </a:solidFill>
              <a:effectLst/>
              <a:latin typeface="+mn-lt"/>
              <a:ea typeface="+mn-ea"/>
              <a:cs typeface="+mn-cs"/>
            </a:rPr>
            <a:t>　○蓬田村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endParaRPr lang="ja-JP" altLang="ja-JP" sz="1100">
            <a:effectLst/>
          </a:endParaRPr>
        </a:p>
        <a:p>
          <a:r>
            <a:rPr kumimoji="1" lang="ja-JP" altLang="ja-JP" sz="1000">
              <a:solidFill>
                <a:schemeClr val="dk1"/>
              </a:solidFill>
              <a:effectLst/>
              <a:latin typeface="+mn-lt"/>
              <a:ea typeface="+mn-ea"/>
              <a:cs typeface="+mn-cs"/>
            </a:rPr>
            <a:t>　○蓬田村教育施設整備基金：各種教育施設の建設事業の経費の財源に充てる。</a:t>
          </a:r>
          <a:endParaRPr lang="ja-JP" altLang="ja-JP" sz="1100">
            <a:effectLst/>
          </a:endParaRPr>
        </a:p>
        <a:p>
          <a:r>
            <a:rPr kumimoji="1" lang="ja-JP" altLang="ja-JP" sz="1000">
              <a:solidFill>
                <a:schemeClr val="dk1"/>
              </a:solidFill>
              <a:effectLst/>
              <a:latin typeface="+mn-lt"/>
              <a:ea typeface="+mn-ea"/>
              <a:cs typeface="+mn-cs"/>
            </a:rPr>
            <a:t>　○蓬田村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lang="ja-JP" altLang="ja-JP" sz="1100">
            <a:effectLst/>
          </a:endParaRPr>
        </a:p>
        <a:p>
          <a:r>
            <a:rPr kumimoji="1" lang="ja-JP" altLang="ja-JP" sz="1000">
              <a:solidFill>
                <a:schemeClr val="dk1"/>
              </a:solidFill>
              <a:effectLst/>
              <a:latin typeface="+mn-lt"/>
              <a:ea typeface="+mn-ea"/>
              <a:cs typeface="+mn-cs"/>
            </a:rPr>
            <a:t>　○蓬田村森林環境基金：森林の整備に関する施策、森林の整備を担うべき人材の育成及び確保、森林の有する公益的機能に関する普及啓発、木材の利用促進等の経費の財源に充てる。</a:t>
          </a:r>
          <a:endParaRPr lang="ja-JP" altLang="ja-JP" sz="1100">
            <a:effectLst/>
          </a:endParaRPr>
        </a:p>
        <a:p>
          <a:r>
            <a:rPr kumimoji="1" lang="ja-JP" altLang="ja-JP" sz="1000">
              <a:solidFill>
                <a:schemeClr val="dk1"/>
              </a:solidFill>
              <a:effectLst/>
              <a:latin typeface="+mn-lt"/>
              <a:ea typeface="+mn-ea"/>
              <a:cs typeface="+mn-cs"/>
            </a:rPr>
            <a:t>（増減理由）</a:t>
          </a:r>
          <a:endParaRPr lang="ja-JP" altLang="ja-JP" sz="1100">
            <a:effectLst/>
          </a:endParaRPr>
        </a:p>
        <a:p>
          <a:r>
            <a:rPr kumimoji="1" lang="ja-JP" altLang="ja-JP" sz="1000">
              <a:solidFill>
                <a:schemeClr val="dk1"/>
              </a:solidFill>
              <a:effectLst/>
              <a:latin typeface="+mn-lt"/>
              <a:ea typeface="+mn-ea"/>
              <a:cs typeface="+mn-cs"/>
            </a:rPr>
            <a:t>　蓬田村公共用施設整備基金：令和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年度会計内の積立金が</a:t>
          </a:r>
          <a:r>
            <a:rPr kumimoji="1" lang="en-US" altLang="ja-JP" sz="1000">
              <a:solidFill>
                <a:schemeClr val="dk1"/>
              </a:solidFill>
              <a:effectLst/>
              <a:latin typeface="+mn-lt"/>
              <a:ea typeface="+mn-ea"/>
              <a:cs typeface="+mn-cs"/>
            </a:rPr>
            <a:t>198,000</a:t>
          </a:r>
          <a:r>
            <a:rPr kumimoji="1" lang="ja-JP" altLang="ja-JP" sz="1000">
              <a:solidFill>
                <a:schemeClr val="dk1"/>
              </a:solidFill>
              <a:effectLst/>
              <a:latin typeface="+mn-lt"/>
              <a:ea typeface="+mn-ea"/>
              <a:cs typeface="+mn-cs"/>
            </a:rPr>
            <a:t>千円、普通建設事業の財源として一般会計への繰出金が</a:t>
          </a:r>
          <a:r>
            <a:rPr kumimoji="1" lang="en-US" altLang="ja-JP" sz="1000">
              <a:solidFill>
                <a:schemeClr val="dk1"/>
              </a:solidFill>
              <a:effectLst/>
              <a:latin typeface="+mn-lt"/>
              <a:ea typeface="+mn-ea"/>
              <a:cs typeface="+mn-cs"/>
            </a:rPr>
            <a:t>6,000</a:t>
          </a:r>
          <a:r>
            <a:rPr kumimoji="1" lang="ja-JP" altLang="ja-JP" sz="1000">
              <a:solidFill>
                <a:schemeClr val="dk1"/>
              </a:solidFill>
              <a:effectLst/>
              <a:latin typeface="+mn-lt"/>
              <a:ea typeface="+mn-ea"/>
              <a:cs typeface="+mn-cs"/>
            </a:rPr>
            <a:t>千円で、前年度比</a:t>
          </a:r>
          <a:r>
            <a:rPr kumimoji="1" lang="en-US" altLang="ja-JP" sz="1000">
              <a:solidFill>
                <a:schemeClr val="dk1"/>
              </a:solidFill>
              <a:effectLst/>
              <a:latin typeface="+mn-lt"/>
              <a:ea typeface="+mn-ea"/>
              <a:cs typeface="+mn-cs"/>
            </a:rPr>
            <a:t>138,000</a:t>
          </a:r>
          <a:r>
            <a:rPr kumimoji="1" lang="ja-JP" altLang="ja-JP" sz="1000">
              <a:solidFill>
                <a:schemeClr val="dk1"/>
              </a:solidFill>
              <a:effectLst/>
              <a:latin typeface="+mn-lt"/>
              <a:ea typeface="+mn-ea"/>
              <a:cs typeface="+mn-cs"/>
            </a:rPr>
            <a:t>千円の増となり、年度末残高は</a:t>
          </a:r>
          <a:r>
            <a:rPr kumimoji="1" lang="en-US" altLang="ja-JP" sz="1000">
              <a:solidFill>
                <a:schemeClr val="dk1"/>
              </a:solidFill>
              <a:effectLst/>
              <a:latin typeface="+mn-lt"/>
              <a:ea typeface="+mn-ea"/>
              <a:cs typeface="+mn-cs"/>
            </a:rPr>
            <a:t>1,531,600</a:t>
          </a:r>
          <a:r>
            <a:rPr kumimoji="1" lang="ja-JP" altLang="ja-JP" sz="1000">
              <a:solidFill>
                <a:schemeClr val="dk1"/>
              </a:solidFill>
              <a:effectLst/>
              <a:latin typeface="+mn-lt"/>
              <a:ea typeface="+mn-ea"/>
              <a:cs typeface="+mn-cs"/>
            </a:rPr>
            <a:t>千円となった。　</a:t>
          </a:r>
          <a:endParaRPr lang="ja-JP" altLang="ja-JP" sz="1100">
            <a:effectLst/>
          </a:endParaRPr>
        </a:p>
        <a:p>
          <a:r>
            <a:rPr kumimoji="1" lang="ja-JP" altLang="ja-JP" sz="1000">
              <a:solidFill>
                <a:schemeClr val="dk1"/>
              </a:solidFill>
              <a:effectLst/>
              <a:latin typeface="+mn-lt"/>
              <a:ea typeface="+mn-ea"/>
              <a:cs typeface="+mn-cs"/>
            </a:rPr>
            <a:t>　蓬田村森林環境基金：令和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年度会計内の積立金が</a:t>
          </a:r>
          <a:r>
            <a:rPr kumimoji="1" lang="en-US" altLang="ja-JP" sz="1000">
              <a:solidFill>
                <a:schemeClr val="dk1"/>
              </a:solidFill>
              <a:effectLst/>
              <a:latin typeface="+mn-lt"/>
              <a:ea typeface="+mn-ea"/>
              <a:cs typeface="+mn-cs"/>
            </a:rPr>
            <a:t>2,835</a:t>
          </a:r>
          <a:r>
            <a:rPr kumimoji="1" lang="ja-JP" altLang="ja-JP" sz="1000">
              <a:solidFill>
                <a:schemeClr val="dk1"/>
              </a:solidFill>
              <a:effectLst/>
              <a:latin typeface="+mn-lt"/>
              <a:ea typeface="+mn-ea"/>
              <a:cs typeface="+mn-cs"/>
            </a:rPr>
            <a:t>千円であり、年度末残高は</a:t>
          </a:r>
          <a:r>
            <a:rPr kumimoji="1" lang="en-US" altLang="ja-JP" sz="1000">
              <a:solidFill>
                <a:schemeClr val="dk1"/>
              </a:solidFill>
              <a:effectLst/>
              <a:latin typeface="+mn-lt"/>
              <a:ea typeface="+mn-ea"/>
              <a:cs typeface="+mn-cs"/>
            </a:rPr>
            <a:t>5,830</a:t>
          </a:r>
          <a:r>
            <a:rPr kumimoji="1" lang="ja-JP" altLang="ja-JP" sz="1000">
              <a:solidFill>
                <a:schemeClr val="dk1"/>
              </a:solidFill>
              <a:effectLst/>
              <a:latin typeface="+mn-lt"/>
              <a:ea typeface="+mn-ea"/>
              <a:cs typeface="+mn-cs"/>
            </a:rPr>
            <a:t>千円となった。</a:t>
          </a:r>
          <a:endParaRPr lang="ja-JP" altLang="ja-JP" sz="1100">
            <a:effectLst/>
          </a:endParaRPr>
        </a:p>
        <a:p>
          <a:r>
            <a:rPr kumimoji="1" lang="ja-JP" altLang="ja-JP" sz="1000">
              <a:solidFill>
                <a:schemeClr val="dk1"/>
              </a:solidFill>
              <a:effectLst/>
              <a:latin typeface="+mn-lt"/>
              <a:ea typeface="+mn-ea"/>
              <a:cs typeface="+mn-cs"/>
            </a:rPr>
            <a:t>　その他の特定目的基金：令和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年度の増減は無し。</a:t>
          </a:r>
          <a:endParaRPr lang="ja-JP" altLang="ja-JP" sz="1100">
            <a:effectLst/>
          </a:endParaRPr>
        </a:p>
        <a:p>
          <a:r>
            <a:rPr kumimoji="1" lang="ja-JP" altLang="ja-JP" sz="1000">
              <a:solidFill>
                <a:schemeClr val="dk1"/>
              </a:solidFill>
              <a:effectLst/>
              <a:latin typeface="+mn-lt"/>
              <a:ea typeface="+mn-ea"/>
              <a:cs typeface="+mn-cs"/>
            </a:rPr>
            <a:t>（今後の方針）</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蓬田村公共用施設整備基金：</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年度から令和</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年度まで新庁舎建設事業やライスセンター改修事業等の大規模事業の実施に伴い、基金の取り崩しが見込まれており、一時的に基金残高は減少する見込みである。</a:t>
          </a:r>
          <a:endParaRPr lang="ja-JP" altLang="ja-JP" sz="1100">
            <a:effectLst/>
          </a:endParaRPr>
        </a:p>
        <a:p>
          <a:r>
            <a:rPr kumimoji="1" lang="ja-JP" altLang="ja-JP" sz="1000">
              <a:solidFill>
                <a:schemeClr val="dk1"/>
              </a:solidFill>
              <a:effectLst/>
              <a:latin typeface="+mn-lt"/>
              <a:ea typeface="+mn-ea"/>
              <a:cs typeface="+mn-cs"/>
            </a:rPr>
            <a:t>　蓬田村森林環境基金：令和５年度に事業を実施するため、取り崩す見込みである。</a:t>
          </a:r>
          <a:endParaRPr lang="ja-JP" altLang="ja-JP" sz="1100">
            <a:effectLst/>
          </a:endParaRPr>
        </a:p>
        <a:p>
          <a:r>
            <a:rPr kumimoji="1" lang="ja-JP" altLang="ja-JP" sz="1000">
              <a:solidFill>
                <a:schemeClr val="dk1"/>
              </a:solidFill>
              <a:effectLst/>
              <a:latin typeface="+mn-lt"/>
              <a:ea typeface="+mn-ea"/>
              <a:cs typeface="+mn-cs"/>
            </a:rPr>
            <a:t>　上記以外の特定目的基金：現在は、これらの基金からの繰入金を財源とする事業の実施予定がないため、今後の積立額は当面現状維持の見込みである。</a:t>
          </a:r>
          <a:endParaRPr lang="ja-JP" altLang="ja-JP" sz="11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1,470,217</a:t>
          </a:r>
          <a:r>
            <a:rPr kumimoji="1" lang="ja-JP" altLang="ja-JP" sz="1100">
              <a:solidFill>
                <a:schemeClr val="dk1"/>
              </a:solidFill>
              <a:effectLst/>
              <a:latin typeface="+mn-lt"/>
              <a:ea typeface="+mn-ea"/>
              <a:cs typeface="+mn-cs"/>
            </a:rPr>
            <a:t>千円となっており、前年度決算剰余金の積立金</a:t>
          </a:r>
          <a:r>
            <a:rPr kumimoji="1" lang="en-US" altLang="ja-JP" sz="1100">
              <a:solidFill>
                <a:schemeClr val="dk1"/>
              </a:solidFill>
              <a:effectLst/>
              <a:latin typeface="+mn-lt"/>
              <a:ea typeface="+mn-ea"/>
              <a:cs typeface="+mn-cs"/>
            </a:rPr>
            <a:t>29,000</a:t>
          </a:r>
          <a:r>
            <a:rPr kumimoji="1" lang="ja-JP" altLang="ja-JP" sz="1100">
              <a:solidFill>
                <a:schemeClr val="dk1"/>
              </a:solidFill>
              <a:effectLst/>
              <a:latin typeface="+mn-lt"/>
              <a:ea typeface="+mn-ea"/>
              <a:cs typeface="+mn-cs"/>
            </a:rPr>
            <a:t>千円の他、令和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年度会計内の積立金</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千円により、前年度比で</a:t>
          </a:r>
          <a:r>
            <a:rPr kumimoji="1" lang="en-US" altLang="ja-JP" sz="1100">
              <a:solidFill>
                <a:schemeClr val="dk1"/>
              </a:solidFill>
              <a:effectLst/>
              <a:latin typeface="+mn-lt"/>
              <a:ea typeface="+mn-ea"/>
              <a:cs typeface="+mn-cs"/>
            </a:rPr>
            <a:t>29,531</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では地方財政法第７条に則る決算剰余金の積立の他は、新庁舎建設事業等、多額の需要が見込まれる大規模建設事業に備え、公共用施設整備基金への積立を主としており、残高の増加は緩やかに推移しており、今後も同水準で推移していくものと思わ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年度までは新庁舎建設関連事業等の大規模事業実施に伴い、一般財源が不足することが見込まれているため、基金の取り崩しが見込まれている。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減債基金残高については、</a:t>
          </a:r>
          <a:r>
            <a:rPr kumimoji="1" lang="en-US" altLang="ja-JP" sz="1100">
              <a:solidFill>
                <a:schemeClr val="dk1"/>
              </a:solidFill>
              <a:effectLst/>
              <a:latin typeface="+mn-lt"/>
              <a:ea typeface="+mn-ea"/>
              <a:cs typeface="+mn-cs"/>
            </a:rPr>
            <a:t>130,000</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千円の増となり、これは前年度決算剰余金の積立金</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千円によるものである。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公債費比率については、類似団体平均を下回る水準で現状維持の傾向にあり、健全な状態であるものの、毎年度決算剰余金の内</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千円を積み立ていく方針であるため、今後も基金残高は増加していく見込である。</a:t>
          </a:r>
          <a:endParaRPr lang="ja-JP" altLang="ja-JP" sz="1400">
            <a:effectLst/>
          </a:endParaRPr>
        </a:p>
        <a:p>
          <a:r>
            <a:rPr kumimoji="1" lang="ja-JP" altLang="ja-JP" sz="1100">
              <a:solidFill>
                <a:schemeClr val="dk1"/>
              </a:solidFill>
              <a:effectLst/>
              <a:latin typeface="+mn-lt"/>
              <a:ea typeface="+mn-ea"/>
              <a:cs typeface="+mn-cs"/>
            </a:rPr>
            <a:t>　高利率の地方債の繰り上げ償還や元利償還金の返済（公債費）に充てることを検討し、効率的な基金運用に努める。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169513</xdr:rowOff>
    </xdr:from>
    <xdr:to>
      <xdr:col>24</xdr:col>
      <xdr:colOff>63500</xdr:colOff>
      <xdr:row>37</xdr:row>
      <xdr:rowOff>21304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41713"/>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21304</xdr:rowOff>
    </xdr:from>
    <xdr:to>
      <xdr:col>19</xdr:col>
      <xdr:colOff>177800</xdr:colOff>
      <xdr:row>37</xdr:row>
      <xdr:rowOff>21914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495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21514</xdr:rowOff>
    </xdr:from>
    <xdr:to>
      <xdr:col>15</xdr:col>
      <xdr:colOff>50800</xdr:colOff>
      <xdr:row>37</xdr:row>
      <xdr:rowOff>21914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516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21514</xdr:rowOff>
    </xdr:from>
    <xdr:to>
      <xdr:col>10</xdr:col>
      <xdr:colOff>114300</xdr:colOff>
      <xdr:row>37</xdr:row>
      <xdr:rowOff>54013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516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118713</xdr:rowOff>
    </xdr:from>
    <xdr:to>
      <xdr:col>24</xdr:col>
      <xdr:colOff>114300</xdr:colOff>
      <xdr:row>37</xdr:row>
      <xdr:rowOff>48863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141590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141954</xdr:rowOff>
    </xdr:from>
    <xdr:to>
      <xdr:col>20</xdr:col>
      <xdr:colOff>38100</xdr:colOff>
      <xdr:row>37</xdr:row>
      <xdr:rowOff>72104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88631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142564</xdr:rowOff>
    </xdr:from>
    <xdr:to>
      <xdr:col>15</xdr:col>
      <xdr:colOff>101600</xdr:colOff>
      <xdr:row>37</xdr:row>
      <xdr:rowOff>72714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89241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142164</xdr:rowOff>
    </xdr:from>
    <xdr:to>
      <xdr:col>10</xdr:col>
      <xdr:colOff>165100</xdr:colOff>
      <xdr:row>37</xdr:row>
      <xdr:rowOff>72314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3213</xdr:rowOff>
    </xdr:from>
    <xdr:to>
      <xdr:col>6</xdr:col>
      <xdr:colOff>38100</xdr:colOff>
      <xdr:row>37</xdr:row>
      <xdr:rowOff>104813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11772</xdr:rowOff>
    </xdr:from>
    <xdr:to>
      <xdr:col>24</xdr:col>
      <xdr:colOff>63500</xdr:colOff>
      <xdr:row>58</xdr:row>
      <xdr:rowOff>16764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55872"/>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125484</xdr:rowOff>
    </xdr:from>
    <xdr:to>
      <xdr:col>19</xdr:col>
      <xdr:colOff>177800</xdr:colOff>
      <xdr:row>58</xdr:row>
      <xdr:rowOff>11772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8134"/>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125484</xdr:rowOff>
    </xdr:from>
    <xdr:to>
      <xdr:col>15</xdr:col>
      <xdr:colOff>50800</xdr:colOff>
      <xdr:row>58</xdr:row>
      <xdr:rowOff>84259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8134"/>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84259</xdr:rowOff>
    </xdr:from>
    <xdr:to>
      <xdr:col>10</xdr:col>
      <xdr:colOff>114300</xdr:colOff>
      <xdr:row>58</xdr:row>
      <xdr:rowOff>85344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835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137414</xdr:rowOff>
    </xdr:from>
    <xdr:to>
      <xdr:col>24</xdr:col>
      <xdr:colOff>114300</xdr:colOff>
      <xdr:row>58</xdr:row>
      <xdr:rowOff>67564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52341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132422</xdr:rowOff>
    </xdr:from>
    <xdr:to>
      <xdr:col>20</xdr:col>
      <xdr:colOff>38100</xdr:colOff>
      <xdr:row>58</xdr:row>
      <xdr:rowOff>62572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53699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9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74684</xdr:rowOff>
    </xdr:from>
    <xdr:to>
      <xdr:col>15</xdr:col>
      <xdr:colOff>101600</xdr:colOff>
      <xdr:row>58</xdr:row>
      <xdr:rowOff>4834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167411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4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33459</xdr:rowOff>
    </xdr:from>
    <xdr:to>
      <xdr:col>10</xdr:col>
      <xdr:colOff>165100</xdr:colOff>
      <xdr:row>58</xdr:row>
      <xdr:rowOff>135059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126186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34544</xdr:rowOff>
    </xdr:from>
    <xdr:to>
      <xdr:col>6</xdr:col>
      <xdr:colOff>38100</xdr:colOff>
      <xdr:row>58</xdr:row>
      <xdr:rowOff>136144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127271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69611</xdr:rowOff>
    </xdr:from>
    <xdr:to>
      <xdr:col>24</xdr:col>
      <xdr:colOff>63500</xdr:colOff>
      <xdr:row>77</xdr:row>
      <xdr:rowOff>76456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71261"/>
          <a:ext cx="8382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76456</xdr:rowOff>
    </xdr:from>
    <xdr:to>
      <xdr:col>19</xdr:col>
      <xdr:colOff>177800</xdr:colOff>
      <xdr:row>77</xdr:row>
      <xdr:rowOff>169166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8106"/>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140883</xdr:rowOff>
    </xdr:from>
    <xdr:to>
      <xdr:col>15</xdr:col>
      <xdr:colOff>50800</xdr:colOff>
      <xdr:row>77</xdr:row>
      <xdr:rowOff>169166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42533"/>
          <a:ext cx="8890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140883</xdr:rowOff>
    </xdr:from>
    <xdr:to>
      <xdr:col>10</xdr:col>
      <xdr:colOff>114300</xdr:colOff>
      <xdr:row>78</xdr:row>
      <xdr:rowOff>30624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2533"/>
          <a:ext cx="889000" cy="6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18811</xdr:rowOff>
    </xdr:from>
    <xdr:to>
      <xdr:col>24</xdr:col>
      <xdr:colOff>114300</xdr:colOff>
      <xdr:row>77</xdr:row>
      <xdr:rowOff>120411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168688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25656</xdr:rowOff>
    </xdr:from>
    <xdr:to>
      <xdr:col>20</xdr:col>
      <xdr:colOff>38100</xdr:colOff>
      <xdr:row>77</xdr:row>
      <xdr:rowOff>127256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118383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118366</xdr:rowOff>
    </xdr:from>
    <xdr:to>
      <xdr:col>15</xdr:col>
      <xdr:colOff>101600</xdr:colOff>
      <xdr:row>78</xdr:row>
      <xdr:rowOff>48516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39643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1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90083</xdr:rowOff>
    </xdr:from>
    <xdr:to>
      <xdr:col>10</xdr:col>
      <xdr:colOff>165100</xdr:colOff>
      <xdr:row>78</xdr:row>
      <xdr:rowOff>20233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151274</xdr:rowOff>
    </xdr:from>
    <xdr:to>
      <xdr:col>6</xdr:col>
      <xdr:colOff>38100</xdr:colOff>
      <xdr:row>78</xdr:row>
      <xdr:rowOff>81424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72551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125371</xdr:rowOff>
    </xdr:from>
    <xdr:to>
      <xdr:col>24</xdr:col>
      <xdr:colOff>63500</xdr:colOff>
      <xdr:row>98</xdr:row>
      <xdr:rowOff>679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6021"/>
          <a:ext cx="838200" cy="4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81473</xdr:rowOff>
    </xdr:from>
    <xdr:to>
      <xdr:col>19</xdr:col>
      <xdr:colOff>177800</xdr:colOff>
      <xdr:row>98</xdr:row>
      <xdr:rowOff>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12123"/>
          <a:ext cx="889000" cy="9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81473</xdr:rowOff>
    </xdr:from>
    <xdr:to>
      <xdr:col>15</xdr:col>
      <xdr:colOff>50800</xdr:colOff>
      <xdr:row>98</xdr:row>
      <xdr:rowOff>8702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2123"/>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1606</xdr:rowOff>
    </xdr:from>
    <xdr:to>
      <xdr:col>10</xdr:col>
      <xdr:colOff>114300</xdr:colOff>
      <xdr:row>98</xdr:row>
      <xdr:rowOff>8702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03706"/>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74571</xdr:rowOff>
    </xdr:from>
    <xdr:to>
      <xdr:col>24</xdr:col>
      <xdr:colOff>114300</xdr:colOff>
      <xdr:row>98</xdr:row>
      <xdr:rowOff>4721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121329</xdr:rowOff>
    </xdr:from>
    <xdr:to>
      <xdr:col>20</xdr:col>
      <xdr:colOff>38100</xdr:colOff>
      <xdr:row>98</xdr:row>
      <xdr:rowOff>51479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42606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30673</xdr:rowOff>
    </xdr:from>
    <xdr:to>
      <xdr:col>15</xdr:col>
      <xdr:colOff>101600</xdr:colOff>
      <xdr:row>97</xdr:row>
      <xdr:rowOff>132273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123400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129352</xdr:rowOff>
    </xdr:from>
    <xdr:to>
      <xdr:col>10</xdr:col>
      <xdr:colOff>165100</xdr:colOff>
      <xdr:row>98</xdr:row>
      <xdr:rowOff>59502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50629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122256</xdr:rowOff>
    </xdr:from>
    <xdr:to>
      <xdr:col>6</xdr:col>
      <xdr:colOff>38100</xdr:colOff>
      <xdr:row>98</xdr:row>
      <xdr:rowOff>52406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43533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101236</xdr:rowOff>
    </xdr:from>
    <xdr:to>
      <xdr:col>55</xdr:col>
      <xdr:colOff>0</xdr:colOff>
      <xdr:row>58</xdr:row>
      <xdr:rowOff>103870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5336"/>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101236</xdr:rowOff>
    </xdr:from>
    <xdr:to>
      <xdr:col>50</xdr:col>
      <xdr:colOff>114300</xdr:colOff>
      <xdr:row>58</xdr:row>
      <xdr:rowOff>106600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5336"/>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106600</xdr:rowOff>
    </xdr:from>
    <xdr:to>
      <xdr:col>45</xdr:col>
      <xdr:colOff>177800</xdr:colOff>
      <xdr:row>58</xdr:row>
      <xdr:rowOff>109175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0700"/>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109175</xdr:rowOff>
    </xdr:from>
    <xdr:to>
      <xdr:col>41</xdr:col>
      <xdr:colOff>50800</xdr:colOff>
      <xdr:row>58</xdr:row>
      <xdr:rowOff>110964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3275"/>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53070</xdr:rowOff>
    </xdr:from>
    <xdr:to>
      <xdr:col>55</xdr:col>
      <xdr:colOff>50800</xdr:colOff>
      <xdr:row>58</xdr:row>
      <xdr:rowOff>154670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50436</xdr:rowOff>
    </xdr:from>
    <xdr:to>
      <xdr:col>50</xdr:col>
      <xdr:colOff>165100</xdr:colOff>
      <xdr:row>58</xdr:row>
      <xdr:rowOff>152036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143163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55800</xdr:rowOff>
    </xdr:from>
    <xdr:to>
      <xdr:col>46</xdr:col>
      <xdr:colOff>38100</xdr:colOff>
      <xdr:row>58</xdr:row>
      <xdr:rowOff>157400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148527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58375</xdr:rowOff>
    </xdr:from>
    <xdr:to>
      <xdr:col>41</xdr:col>
      <xdr:colOff>101600</xdr:colOff>
      <xdr:row>58</xdr:row>
      <xdr:rowOff>159975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151102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60164</xdr:rowOff>
    </xdr:from>
    <xdr:to>
      <xdr:col>36</xdr:col>
      <xdr:colOff>165100</xdr:colOff>
      <xdr:row>58</xdr:row>
      <xdr:rowOff>161764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152891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120283</xdr:rowOff>
    </xdr:from>
    <xdr:to>
      <xdr:col>55</xdr:col>
      <xdr:colOff>0</xdr:colOff>
      <xdr:row>78</xdr:row>
      <xdr:rowOff>122400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93383"/>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122400</xdr:rowOff>
    </xdr:from>
    <xdr:to>
      <xdr:col>50</xdr:col>
      <xdr:colOff>114300</xdr:colOff>
      <xdr:row>78</xdr:row>
      <xdr:rowOff>123365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95500"/>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123365</xdr:rowOff>
    </xdr:from>
    <xdr:to>
      <xdr:col>45</xdr:col>
      <xdr:colOff>177800</xdr:colOff>
      <xdr:row>78</xdr:row>
      <xdr:rowOff>125947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96465"/>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123479</xdr:rowOff>
    </xdr:from>
    <xdr:to>
      <xdr:col>41</xdr:col>
      <xdr:colOff>50800</xdr:colOff>
      <xdr:row>78</xdr:row>
      <xdr:rowOff>125947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9657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69483</xdr:rowOff>
    </xdr:from>
    <xdr:to>
      <xdr:col>55</xdr:col>
      <xdr:colOff>50800</xdr:colOff>
      <xdr:row>78</xdr:row>
      <xdr:rowOff>171083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155860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71600</xdr:rowOff>
    </xdr:from>
    <xdr:to>
      <xdr:col>50</xdr:col>
      <xdr:colOff>165100</xdr:colOff>
      <xdr:row>79</xdr:row>
      <xdr:rowOff>1750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164327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72565</xdr:rowOff>
    </xdr:from>
    <xdr:to>
      <xdr:col>46</xdr:col>
      <xdr:colOff>38100</xdr:colOff>
      <xdr:row>79</xdr:row>
      <xdr:rowOff>2715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165292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75147</xdr:rowOff>
    </xdr:from>
    <xdr:to>
      <xdr:col>41</xdr:col>
      <xdr:colOff>101600</xdr:colOff>
      <xdr:row>79</xdr:row>
      <xdr:rowOff>5297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167874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72679</xdr:rowOff>
    </xdr:from>
    <xdr:to>
      <xdr:col>36</xdr:col>
      <xdr:colOff>165100</xdr:colOff>
      <xdr:row>79</xdr:row>
      <xdr:rowOff>2829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132339</xdr:rowOff>
    </xdr:from>
    <xdr:to>
      <xdr:col>55</xdr:col>
      <xdr:colOff>0</xdr:colOff>
      <xdr:row>99</xdr:row>
      <xdr:rowOff>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34439"/>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132339</xdr:rowOff>
    </xdr:from>
    <xdr:to>
      <xdr:col>50</xdr:col>
      <xdr:colOff>114300</xdr:colOff>
      <xdr:row>98</xdr:row>
      <xdr:rowOff>165601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34439"/>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165601</xdr:rowOff>
    </xdr:from>
    <xdr:to>
      <xdr:col>45</xdr:col>
      <xdr:colOff>177800</xdr:colOff>
      <xdr:row>99</xdr:row>
      <xdr:rowOff>11761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67701"/>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167201</xdr:rowOff>
    </xdr:from>
    <xdr:to>
      <xdr:col>41</xdr:col>
      <xdr:colOff>50800</xdr:colOff>
      <xdr:row>99</xdr:row>
      <xdr:rowOff>11761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69301"/>
          <a:ext cx="889000" cy="1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121176</xdr:rowOff>
    </xdr:from>
    <xdr:to>
      <xdr:col>55</xdr:col>
      <xdr:colOff>50800</xdr:colOff>
      <xdr:row>99</xdr:row>
      <xdr:rowOff>51326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2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36103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81539</xdr:rowOff>
    </xdr:from>
    <xdr:to>
      <xdr:col>50</xdr:col>
      <xdr:colOff>165100</xdr:colOff>
      <xdr:row>99</xdr:row>
      <xdr:rowOff>11689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114801</xdr:rowOff>
    </xdr:from>
    <xdr:to>
      <xdr:col>46</xdr:col>
      <xdr:colOff>38100</xdr:colOff>
      <xdr:row>99</xdr:row>
      <xdr:rowOff>44951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36078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132411</xdr:rowOff>
    </xdr:from>
    <xdr:to>
      <xdr:col>41</xdr:col>
      <xdr:colOff>101600</xdr:colOff>
      <xdr:row>99</xdr:row>
      <xdr:rowOff>62561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53688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116401</xdr:rowOff>
    </xdr:from>
    <xdr:to>
      <xdr:col>36</xdr:col>
      <xdr:colOff>165100</xdr:colOff>
      <xdr:row>99</xdr:row>
      <xdr:rowOff>46551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1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37678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169448</xdr:rowOff>
    </xdr:from>
    <xdr:to>
      <xdr:col>85</xdr:col>
      <xdr:colOff>127000</xdr:colOff>
      <xdr:row>38</xdr:row>
      <xdr:rowOff>1226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13098"/>
          <a:ext cx="8382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167365</xdr:rowOff>
    </xdr:from>
    <xdr:to>
      <xdr:col>81</xdr:col>
      <xdr:colOff>50800</xdr:colOff>
      <xdr:row>37</xdr:row>
      <xdr:rowOff>169448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1015"/>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167365</xdr:rowOff>
    </xdr:from>
    <xdr:to>
      <xdr:col>76</xdr:col>
      <xdr:colOff>114300</xdr:colOff>
      <xdr:row>38</xdr:row>
      <xdr:rowOff>65442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1015"/>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79185</xdr:rowOff>
    </xdr:from>
    <xdr:to>
      <xdr:col>71</xdr:col>
      <xdr:colOff>177800</xdr:colOff>
      <xdr:row>38</xdr:row>
      <xdr:rowOff>65442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22835"/>
          <a:ext cx="889000" cy="1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121876</xdr:rowOff>
    </xdr:from>
    <xdr:to>
      <xdr:col>85</xdr:col>
      <xdr:colOff>177800</xdr:colOff>
      <xdr:row>38</xdr:row>
      <xdr:rowOff>52026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81253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118648</xdr:rowOff>
    </xdr:from>
    <xdr:to>
      <xdr:col>81</xdr:col>
      <xdr:colOff>101600</xdr:colOff>
      <xdr:row>38</xdr:row>
      <xdr:rowOff>48798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65325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116565</xdr:rowOff>
    </xdr:from>
    <xdr:to>
      <xdr:col>76</xdr:col>
      <xdr:colOff>165100</xdr:colOff>
      <xdr:row>38</xdr:row>
      <xdr:rowOff>46715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37842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14642</xdr:rowOff>
    </xdr:from>
    <xdr:to>
      <xdr:col>72</xdr:col>
      <xdr:colOff>38100</xdr:colOff>
      <xdr:row>38</xdr:row>
      <xdr:rowOff>116242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107369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28385</xdr:rowOff>
    </xdr:from>
    <xdr:to>
      <xdr:col>67</xdr:col>
      <xdr:colOff>101600</xdr:colOff>
      <xdr:row>37</xdr:row>
      <xdr:rowOff>129985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146512</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44873</xdr:rowOff>
    </xdr:from>
    <xdr:to>
      <xdr:col>85</xdr:col>
      <xdr:colOff>127000</xdr:colOff>
      <xdr:row>58</xdr:row>
      <xdr:rowOff>61623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88973"/>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44873</xdr:rowOff>
    </xdr:from>
    <xdr:to>
      <xdr:col>81</xdr:col>
      <xdr:colOff>50800</xdr:colOff>
      <xdr:row>58</xdr:row>
      <xdr:rowOff>55571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88973"/>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54562</xdr:rowOff>
    </xdr:from>
    <xdr:to>
      <xdr:col>76</xdr:col>
      <xdr:colOff>114300</xdr:colOff>
      <xdr:row>58</xdr:row>
      <xdr:rowOff>55571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866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54562</xdr:rowOff>
    </xdr:from>
    <xdr:to>
      <xdr:col>71</xdr:col>
      <xdr:colOff>177800</xdr:colOff>
      <xdr:row>58</xdr:row>
      <xdr:rowOff>100074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8662"/>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10823</xdr:rowOff>
    </xdr:from>
    <xdr:to>
      <xdr:col>85</xdr:col>
      <xdr:colOff>177800</xdr:colOff>
      <xdr:row>58</xdr:row>
      <xdr:rowOff>112423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97200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165523</xdr:rowOff>
    </xdr:from>
    <xdr:to>
      <xdr:col>81</xdr:col>
      <xdr:colOff>101600</xdr:colOff>
      <xdr:row>58</xdr:row>
      <xdr:rowOff>95673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86800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4771</xdr:rowOff>
    </xdr:from>
    <xdr:to>
      <xdr:col>76</xdr:col>
      <xdr:colOff>165100</xdr:colOff>
      <xdr:row>58</xdr:row>
      <xdr:rowOff>106371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97498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3762</xdr:rowOff>
    </xdr:from>
    <xdr:to>
      <xdr:col>72</xdr:col>
      <xdr:colOff>38100</xdr:colOff>
      <xdr:row>58</xdr:row>
      <xdr:rowOff>105362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96489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49274</xdr:rowOff>
    </xdr:from>
    <xdr:to>
      <xdr:col>67</xdr:col>
      <xdr:colOff>101600</xdr:colOff>
      <xdr:row>58</xdr:row>
      <xdr:rowOff>150874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142001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36779</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1329"/>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157429</xdr:rowOff>
    </xdr:from>
    <xdr:to>
      <xdr:col>85</xdr:col>
      <xdr:colOff>177800</xdr:colOff>
      <xdr:row>79</xdr:row>
      <xdr:rowOff>87579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56116</xdr:rowOff>
    </xdr:from>
    <xdr:to>
      <xdr:col>85</xdr:col>
      <xdr:colOff>127000</xdr:colOff>
      <xdr:row>98</xdr:row>
      <xdr:rowOff>78597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58216"/>
          <a:ext cx="8382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78597</xdr:rowOff>
    </xdr:from>
    <xdr:to>
      <xdr:col>81</xdr:col>
      <xdr:colOff>50800</xdr:colOff>
      <xdr:row>98</xdr:row>
      <xdr:rowOff>91058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0697"/>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91058</xdr:rowOff>
    </xdr:from>
    <xdr:to>
      <xdr:col>76</xdr:col>
      <xdr:colOff>114300</xdr:colOff>
      <xdr:row>98</xdr:row>
      <xdr:rowOff>95700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93158"/>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95700</xdr:rowOff>
    </xdr:from>
    <xdr:to>
      <xdr:col>71</xdr:col>
      <xdr:colOff>177800</xdr:colOff>
      <xdr:row>98</xdr:row>
      <xdr:rowOff>97329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97800"/>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5316</xdr:rowOff>
    </xdr:from>
    <xdr:to>
      <xdr:col>85</xdr:col>
      <xdr:colOff>177800</xdr:colOff>
      <xdr:row>98</xdr:row>
      <xdr:rowOff>106916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91693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27797</xdr:rowOff>
    </xdr:from>
    <xdr:to>
      <xdr:col>81</xdr:col>
      <xdr:colOff>101600</xdr:colOff>
      <xdr:row>98</xdr:row>
      <xdr:rowOff>129397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120524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40258</xdr:rowOff>
    </xdr:from>
    <xdr:to>
      <xdr:col>76</xdr:col>
      <xdr:colOff>165100</xdr:colOff>
      <xdr:row>98</xdr:row>
      <xdr:rowOff>141858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132985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44900</xdr:rowOff>
    </xdr:from>
    <xdr:to>
      <xdr:col>72</xdr:col>
      <xdr:colOff>38100</xdr:colOff>
      <xdr:row>98</xdr:row>
      <xdr:rowOff>146500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137627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46529</xdr:rowOff>
    </xdr:from>
    <xdr:to>
      <xdr:col>67</xdr:col>
      <xdr:colOff>101600</xdr:colOff>
      <xdr:row>98</xdr:row>
      <xdr:rowOff>148129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139256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議会費及び消防費以外の費目については、類似団体と比較して一人当たりのコストが低い状況となってる。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議会費については、住民一人当たり</a:t>
          </a:r>
          <a:r>
            <a:rPr kumimoji="1" lang="en-US" altLang="ja-JP" sz="1100" b="0" i="0" baseline="0">
              <a:solidFill>
                <a:schemeClr val="dk1"/>
              </a:solidFill>
              <a:effectLst/>
              <a:latin typeface="+mn-lt"/>
              <a:ea typeface="+mn-ea"/>
              <a:cs typeface="+mn-cs"/>
            </a:rPr>
            <a:t>20,435</a:t>
          </a:r>
          <a:r>
            <a:rPr kumimoji="1" lang="ja-JP" altLang="ja-JP" sz="1100" b="0" i="0" baseline="0">
              <a:solidFill>
                <a:schemeClr val="dk1"/>
              </a:solidFill>
              <a:effectLst/>
              <a:latin typeface="+mn-lt"/>
              <a:ea typeface="+mn-ea"/>
              <a:cs typeface="+mn-cs"/>
            </a:rPr>
            <a:t>円と前年度に比べ</a:t>
          </a:r>
          <a:r>
            <a:rPr kumimoji="1" lang="en-US" altLang="ja-JP" sz="1100" b="0" i="0" baseline="0">
              <a:solidFill>
                <a:schemeClr val="dk1"/>
              </a:solidFill>
              <a:effectLst/>
              <a:latin typeface="+mn-lt"/>
              <a:ea typeface="+mn-ea"/>
              <a:cs typeface="+mn-cs"/>
            </a:rPr>
            <a:t>1,220</a:t>
          </a:r>
          <a:r>
            <a:rPr kumimoji="1" lang="ja-JP" altLang="ja-JP" sz="1100" b="0" i="0" baseline="0">
              <a:solidFill>
                <a:schemeClr val="dk1"/>
              </a:solidFill>
              <a:effectLst/>
              <a:latin typeface="+mn-lt"/>
              <a:ea typeface="+mn-ea"/>
              <a:cs typeface="+mn-cs"/>
            </a:rPr>
            <a:t>円増加し、類似団体平均より</a:t>
          </a:r>
          <a:r>
            <a:rPr kumimoji="1" lang="en-US" altLang="ja-JP" sz="1100" b="0" i="0" baseline="0">
              <a:solidFill>
                <a:schemeClr val="dk1"/>
              </a:solidFill>
              <a:effectLst/>
              <a:latin typeface="+mn-lt"/>
              <a:ea typeface="+mn-ea"/>
              <a:cs typeface="+mn-cs"/>
            </a:rPr>
            <a:t>2,428</a:t>
          </a:r>
          <a:r>
            <a:rPr kumimoji="1" lang="ja-JP" altLang="ja-JP" sz="1100" b="0" i="0" baseline="0">
              <a:solidFill>
                <a:schemeClr val="dk1"/>
              </a:solidFill>
              <a:effectLst/>
              <a:latin typeface="+mn-lt"/>
              <a:ea typeface="+mn-ea"/>
              <a:cs typeface="+mn-cs"/>
            </a:rPr>
            <a:t>円高くなってる。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消防費については、昨年度と比べると住民一人当たり</a:t>
          </a:r>
          <a:r>
            <a:rPr kumimoji="1" lang="en-US" altLang="ja-JP" sz="1100" b="0" i="0" baseline="0">
              <a:solidFill>
                <a:schemeClr val="dk1"/>
              </a:solidFill>
              <a:effectLst/>
              <a:latin typeface="+mn-lt"/>
              <a:ea typeface="+mn-ea"/>
              <a:cs typeface="+mn-cs"/>
            </a:rPr>
            <a:t>1,412</a:t>
          </a:r>
          <a:r>
            <a:rPr kumimoji="1" lang="ja-JP" altLang="ja-JP" sz="1100" b="0" i="0" baseline="0">
              <a:solidFill>
                <a:schemeClr val="dk1"/>
              </a:solidFill>
              <a:effectLst/>
              <a:latin typeface="+mn-lt"/>
              <a:ea typeface="+mn-ea"/>
              <a:cs typeface="+mn-cs"/>
            </a:rPr>
            <a:t>円減となったものの、類似団体平均より</a:t>
          </a:r>
          <a:r>
            <a:rPr kumimoji="1" lang="en-US" altLang="ja-JP" sz="1100" b="0" i="0" baseline="0">
              <a:solidFill>
                <a:schemeClr val="dk1"/>
              </a:solidFill>
              <a:effectLst/>
              <a:latin typeface="+mn-lt"/>
              <a:ea typeface="+mn-ea"/>
              <a:cs typeface="+mn-cs"/>
            </a:rPr>
            <a:t>2,857</a:t>
          </a:r>
          <a:r>
            <a:rPr kumimoji="1" lang="ja-JP" altLang="ja-JP" sz="1100" b="0" i="0" baseline="0">
              <a:solidFill>
                <a:schemeClr val="dk1"/>
              </a:solidFill>
              <a:effectLst/>
              <a:latin typeface="+mn-lt"/>
              <a:ea typeface="+mn-ea"/>
              <a:cs typeface="+mn-cs"/>
            </a:rPr>
            <a:t>円高くなっている。今後も消防団屯所や消防車両の更新が数年間続くため、横ばいか物価高騰の影響を受けて増加傾向で推移することが見込まれる。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以降は新庁舎建設関連事業実施による総務費の増、ライスセンター改修事業実施による農林水産業費の増、それら大規模事業に伴い地方債の借入増による公債費の増加が見込まれており、厳しい財政状況が続くことが予想され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今まで以上に事務事業の見直しや廃止を含めた歳出の抑制を徹底し、行財政運営の悪化を最小限に止めるよう努める。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財政調整基金残高（</a:t>
          </a:r>
          <a:r>
            <a:rPr kumimoji="1" lang="en-US" altLang="ja-JP" sz="900" b="0" i="0" baseline="0">
              <a:solidFill>
                <a:schemeClr val="dk1"/>
              </a:solidFill>
              <a:effectLst/>
              <a:latin typeface="+mn-lt"/>
              <a:ea typeface="+mn-ea"/>
              <a:cs typeface="+mn-cs"/>
            </a:rPr>
            <a:t>1,470,217</a:t>
          </a:r>
          <a:r>
            <a:rPr kumimoji="1" lang="ja-JP" altLang="ja-JP" sz="900" b="0" i="0" baseline="0">
              <a:solidFill>
                <a:schemeClr val="dk1"/>
              </a:solidFill>
              <a:effectLst/>
              <a:latin typeface="+mn-lt"/>
              <a:ea typeface="+mn-ea"/>
              <a:cs typeface="+mn-cs"/>
            </a:rPr>
            <a:t>千円）は前年度比で</a:t>
          </a:r>
          <a:r>
            <a:rPr kumimoji="1" lang="en-US" altLang="ja-JP" sz="900" b="0" i="0" baseline="0">
              <a:solidFill>
                <a:schemeClr val="dk1"/>
              </a:solidFill>
              <a:effectLst/>
              <a:latin typeface="+mn-lt"/>
              <a:ea typeface="+mn-ea"/>
              <a:cs typeface="+mn-cs"/>
            </a:rPr>
            <a:t>29,531</a:t>
          </a:r>
          <a:r>
            <a:rPr kumimoji="1" lang="ja-JP" altLang="ja-JP" sz="900" b="0" i="0" baseline="0">
              <a:solidFill>
                <a:schemeClr val="dk1"/>
              </a:solidFill>
              <a:effectLst/>
              <a:latin typeface="+mn-lt"/>
              <a:ea typeface="+mn-ea"/>
              <a:cs typeface="+mn-cs"/>
            </a:rPr>
            <a:t>千円増と着実に積み立てられており、標準財政規模比では</a:t>
          </a:r>
          <a:r>
            <a:rPr kumimoji="1" lang="en-US" altLang="ja-JP" sz="900" b="0" i="0" baseline="0">
              <a:solidFill>
                <a:schemeClr val="dk1"/>
              </a:solidFill>
              <a:effectLst/>
              <a:latin typeface="+mn-lt"/>
              <a:ea typeface="+mn-ea"/>
              <a:cs typeface="+mn-cs"/>
            </a:rPr>
            <a:t>87.94</a:t>
          </a:r>
          <a:r>
            <a:rPr kumimoji="1" lang="ja-JP" altLang="ja-JP" sz="900" b="0" i="0" baseline="0">
              <a:solidFill>
                <a:schemeClr val="dk1"/>
              </a:solidFill>
              <a:effectLst/>
              <a:latin typeface="+mn-lt"/>
              <a:ea typeface="+mn-ea"/>
              <a:cs typeface="+mn-cs"/>
            </a:rPr>
            <a:t>％と前年度より</a:t>
          </a:r>
          <a:r>
            <a:rPr kumimoji="1" lang="en-US" altLang="ja-JP" sz="900" b="0" i="0" baseline="0">
              <a:solidFill>
                <a:schemeClr val="dk1"/>
              </a:solidFill>
              <a:effectLst/>
              <a:latin typeface="+mn-lt"/>
              <a:ea typeface="+mn-ea"/>
              <a:cs typeface="+mn-cs"/>
            </a:rPr>
            <a:t>4.64</a:t>
          </a:r>
          <a:r>
            <a:rPr kumimoji="1" lang="ja-JP" altLang="ja-JP" sz="900" b="0" i="0" baseline="0">
              <a:solidFill>
                <a:schemeClr val="dk1"/>
              </a:solidFill>
              <a:effectLst/>
              <a:latin typeface="+mn-lt"/>
              <a:ea typeface="+mn-ea"/>
              <a:cs typeface="+mn-cs"/>
            </a:rPr>
            <a:t>ポイントの増となっている。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前年度は特別定額給付金事業の終了や新型コロナウイルス感染症対応地方創生臨時交付金の減額に伴う歳入決算額の減により、実質収支額比率の悪化や実質単年度収支が赤字となったが、令和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年度は屯所改修事業や小型除雪機購入事業等の皆減により歳出決算額が前年度比</a:t>
          </a:r>
          <a:r>
            <a:rPr kumimoji="1" lang="en-US" altLang="ja-JP" sz="900" b="0" i="0" baseline="0">
              <a:solidFill>
                <a:schemeClr val="dk1"/>
              </a:solidFill>
              <a:effectLst/>
              <a:latin typeface="+mn-lt"/>
              <a:ea typeface="+mn-ea"/>
              <a:cs typeface="+mn-cs"/>
            </a:rPr>
            <a:t>69,447</a:t>
          </a:r>
          <a:r>
            <a:rPr kumimoji="1" lang="ja-JP" altLang="ja-JP" sz="900" b="0" i="0" baseline="0">
              <a:solidFill>
                <a:schemeClr val="dk1"/>
              </a:solidFill>
              <a:effectLst/>
              <a:latin typeface="+mn-lt"/>
              <a:ea typeface="+mn-ea"/>
              <a:cs typeface="+mn-cs"/>
            </a:rPr>
            <a:t>千円減となったため実質収支額及び実質単年度収支は前々年度並みとなった。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引き続き効率的な行財政運営による歳出の抑制と、担税力の強化による歳入確保により、財政基盤の強化に努める。</a:t>
          </a:r>
          <a:endParaRPr lang="ja-JP" altLang="ja-JP" sz="105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連結実質赤字比率については赤字が発生しておらず、一般会計、特別会計において概ね良好な状態である。</a:t>
          </a:r>
          <a:endParaRPr lang="ja-JP" altLang="ja-JP" sz="1400">
            <a:effectLst/>
          </a:endParaRPr>
        </a:p>
        <a:p>
          <a:r>
            <a:rPr kumimoji="1" lang="ja-JP" altLang="ja-JP" sz="1100">
              <a:solidFill>
                <a:schemeClr val="dk1"/>
              </a:solidFill>
              <a:effectLst/>
              <a:latin typeface="+mn-lt"/>
              <a:ea typeface="+mn-ea"/>
              <a:cs typeface="+mn-cs"/>
            </a:rPr>
            <a:t>　一番増減のあった一般会計については、前年度に特別定額給付金事業の終了や新型コロナウイルス地方創生臨時交付金の減額等の影響により黒字幅が縮小したが、</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年度は屯所改修事業や小型除雪機購入事業等の皆減により歳出決算額が前年度比</a:t>
          </a:r>
          <a:r>
            <a:rPr kumimoji="1" lang="en-US" altLang="ja-JP" sz="1100" b="0" i="0" baseline="0">
              <a:solidFill>
                <a:schemeClr val="dk1"/>
              </a:solidFill>
              <a:effectLst/>
              <a:latin typeface="+mn-lt"/>
              <a:ea typeface="+mn-ea"/>
              <a:cs typeface="+mn-cs"/>
            </a:rPr>
            <a:t>69,447</a:t>
          </a:r>
          <a:r>
            <a:rPr kumimoji="1" lang="ja-JP" altLang="ja-JP" sz="1100" b="0" i="0" baseline="0">
              <a:solidFill>
                <a:schemeClr val="dk1"/>
              </a:solidFill>
              <a:effectLst/>
              <a:latin typeface="+mn-lt"/>
              <a:ea typeface="+mn-ea"/>
              <a:cs typeface="+mn-cs"/>
            </a:rPr>
            <a:t>千円減となり実質収支額及び実質単年度収支は前々年度並みとなった</a:t>
          </a:r>
          <a:r>
            <a:rPr kumimoji="1" lang="ja-JP" altLang="ja-JP" sz="1100">
              <a:solidFill>
                <a:schemeClr val="dk1"/>
              </a:solidFill>
              <a:effectLst/>
              <a:latin typeface="+mn-lt"/>
              <a:ea typeface="+mn-ea"/>
              <a:cs typeface="+mn-cs"/>
            </a:rPr>
            <a:t>ことから、標準財政規模比では前年度比で</a:t>
          </a:r>
          <a:r>
            <a:rPr kumimoji="1" lang="en-US" altLang="ja-JP" sz="1100">
              <a:solidFill>
                <a:schemeClr val="dk1"/>
              </a:solidFill>
              <a:effectLst/>
              <a:latin typeface="+mn-lt"/>
              <a:ea typeface="+mn-ea"/>
              <a:cs typeface="+mn-cs"/>
            </a:rPr>
            <a:t>2.16</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今後も各種事業内容を精査し、健全な黒字収支を維持しつつ、更なる行政サービスの充実を図っていく。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ヶ年平均）は</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％であり、前年度比</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ポイントの増、令和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年度と単年度で比較すると</a:t>
          </a:r>
          <a:r>
            <a:rPr kumimoji="1" lang="en-US" altLang="ja-JP" sz="1100" b="0" i="0" baseline="0">
              <a:solidFill>
                <a:schemeClr val="dk1"/>
              </a:solidFill>
              <a:effectLst/>
              <a:latin typeface="+mn-lt"/>
              <a:ea typeface="+mn-ea"/>
              <a:cs typeface="+mn-cs"/>
            </a:rPr>
            <a:t>2.06</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これは、元利償還金の額が増（約</a:t>
          </a:r>
          <a:r>
            <a:rPr kumimoji="1" lang="en-US" altLang="ja-JP" sz="1100" b="0" i="0" baseline="0">
              <a:solidFill>
                <a:schemeClr val="dk1"/>
              </a:solidFill>
              <a:effectLst/>
              <a:latin typeface="+mn-lt"/>
              <a:ea typeface="+mn-ea"/>
              <a:cs typeface="+mn-cs"/>
            </a:rPr>
            <a:t>25,000</a:t>
          </a:r>
          <a:r>
            <a:rPr kumimoji="1" lang="ja-JP" altLang="ja-JP" sz="1100" b="0" i="0" baseline="0">
              <a:solidFill>
                <a:schemeClr val="dk1"/>
              </a:solidFill>
              <a:effectLst/>
              <a:latin typeface="+mn-lt"/>
              <a:ea typeface="+mn-ea"/>
              <a:cs typeface="+mn-cs"/>
            </a:rPr>
            <a:t>千円）となったことや事業費補正により基準財政需要額に算入された公債費額の減（約</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千円）によるもので、公債費自体も前年度と比較して約</a:t>
          </a:r>
          <a:r>
            <a:rPr kumimoji="1" lang="en-US" altLang="ja-JP" sz="1100" b="0" i="0" baseline="0">
              <a:solidFill>
                <a:schemeClr val="dk1"/>
              </a:solidFill>
              <a:effectLst/>
              <a:latin typeface="+mn-lt"/>
              <a:ea typeface="+mn-ea"/>
              <a:cs typeface="+mn-cs"/>
            </a:rPr>
            <a:t>25,000</a:t>
          </a:r>
          <a:r>
            <a:rPr kumimoji="1" lang="ja-JP" altLang="ja-JP" sz="1100" b="0" i="0" baseline="0">
              <a:solidFill>
                <a:schemeClr val="dk1"/>
              </a:solidFill>
              <a:effectLst/>
              <a:latin typeface="+mn-lt"/>
              <a:ea typeface="+mn-ea"/>
              <a:cs typeface="+mn-cs"/>
            </a:rPr>
            <a:t>千円増となっている。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庁舎建設事業に充当する地方債の借入等を予定しており、比率の悪化が予想される。そのため、過度な借入の抑制や交付税措置率の高い地方債の借入等行い、比率の悪化を最小限に止め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満期一括償還地方債の借入がないため、減債基金残高及び減債基金積立相当額に該当する金額はない。</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0.0%</a:t>
          </a:r>
          <a:r>
            <a:rPr kumimoji="1" lang="ja-JP" altLang="ja-JP" sz="1100" b="0" i="0" baseline="0">
              <a:solidFill>
                <a:schemeClr val="dk1"/>
              </a:solidFill>
              <a:effectLst/>
              <a:latin typeface="+mn-lt"/>
              <a:ea typeface="+mn-ea"/>
              <a:cs typeface="+mn-cs"/>
            </a:rPr>
            <a:t>（比率算定式上は△</a:t>
          </a:r>
          <a:r>
            <a:rPr kumimoji="1" lang="en-US" altLang="ja-JP" sz="1100" b="0" i="0" baseline="0">
              <a:solidFill>
                <a:schemeClr val="dk1"/>
              </a:solidFill>
              <a:effectLst/>
              <a:latin typeface="+mn-lt"/>
              <a:ea typeface="+mn-ea"/>
              <a:cs typeface="+mn-cs"/>
            </a:rPr>
            <a:t>172.7</a:t>
          </a:r>
          <a:r>
            <a:rPr kumimoji="1" lang="ja-JP" altLang="ja-JP" sz="1100" b="0" i="0" baseline="0">
              <a:solidFill>
                <a:schemeClr val="dk1"/>
              </a:solidFill>
              <a:effectLst/>
              <a:latin typeface="+mn-lt"/>
              <a:ea typeface="+mn-ea"/>
              <a:cs typeface="+mn-cs"/>
            </a:rPr>
            <a:t>％（昨年比</a:t>
          </a:r>
          <a:r>
            <a:rPr kumimoji="1" lang="en-US" altLang="ja-JP" sz="1100" b="0" i="0" baseline="0">
              <a:solidFill>
                <a:schemeClr val="dk1"/>
              </a:solidFill>
              <a:effectLst/>
              <a:latin typeface="+mn-lt"/>
              <a:ea typeface="+mn-ea"/>
              <a:cs typeface="+mn-cs"/>
            </a:rPr>
            <a:t>25.6</a:t>
          </a:r>
          <a:r>
            <a:rPr kumimoji="1" lang="ja-JP" altLang="ja-JP" sz="1100" b="0" i="0" baseline="0">
              <a:solidFill>
                <a:schemeClr val="dk1"/>
              </a:solidFill>
              <a:effectLst/>
              <a:latin typeface="+mn-lt"/>
              <a:ea typeface="+mn-ea"/>
              <a:cs typeface="+mn-cs"/>
            </a:rPr>
            <a:t>ポイント減））と、平成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年度以降早期健全化基準の</a:t>
          </a:r>
          <a:r>
            <a:rPr kumimoji="1" lang="en-US" altLang="ja-JP" sz="1100" b="0" i="0" baseline="0">
              <a:solidFill>
                <a:schemeClr val="dk1"/>
              </a:solidFill>
              <a:effectLst/>
              <a:latin typeface="+mn-lt"/>
              <a:ea typeface="+mn-ea"/>
              <a:cs typeface="+mn-cs"/>
            </a:rPr>
            <a:t>350.0</a:t>
          </a:r>
          <a:r>
            <a:rPr kumimoji="1" lang="ja-JP" altLang="ja-JP" sz="1100" b="0" i="0" baseline="0">
              <a:solidFill>
                <a:schemeClr val="dk1"/>
              </a:solidFill>
              <a:effectLst/>
              <a:latin typeface="+mn-lt"/>
              <a:ea typeface="+mn-ea"/>
              <a:cs typeface="+mn-cs"/>
            </a:rPr>
            <a:t>％を大きく下回る数字を維持している。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償還金に充当可能な基金残高</a:t>
          </a:r>
          <a:r>
            <a:rPr kumimoji="1" lang="en-US" altLang="ja-JP" sz="1100" b="0" i="0" baseline="0">
              <a:solidFill>
                <a:schemeClr val="dk1"/>
              </a:solidFill>
              <a:effectLst/>
              <a:latin typeface="+mn-lt"/>
              <a:ea typeface="+mn-ea"/>
              <a:cs typeface="+mn-cs"/>
            </a:rPr>
            <a:t>3,276,966</a:t>
          </a:r>
          <a:r>
            <a:rPr kumimoji="1" lang="ja-JP" altLang="ja-JP" sz="1100" b="0" i="0" baseline="0">
              <a:solidFill>
                <a:schemeClr val="dk1"/>
              </a:solidFill>
              <a:effectLst/>
              <a:latin typeface="+mn-lt"/>
              <a:ea typeface="+mn-ea"/>
              <a:cs typeface="+mn-cs"/>
            </a:rPr>
            <a:t>千円が、前年度比で</a:t>
          </a:r>
          <a:r>
            <a:rPr kumimoji="1" lang="en-US" altLang="ja-JP" sz="1100" b="0" i="0" baseline="0">
              <a:solidFill>
                <a:schemeClr val="dk1"/>
              </a:solidFill>
              <a:effectLst/>
              <a:latin typeface="+mn-lt"/>
              <a:ea typeface="+mn-ea"/>
              <a:cs typeface="+mn-cs"/>
            </a:rPr>
            <a:t>230,907</a:t>
          </a:r>
          <a:r>
            <a:rPr kumimoji="1" lang="ja-JP" altLang="ja-JP" sz="1100" b="0" i="0" baseline="0">
              <a:solidFill>
                <a:schemeClr val="dk1"/>
              </a:solidFill>
              <a:effectLst/>
              <a:latin typeface="+mn-lt"/>
              <a:ea typeface="+mn-ea"/>
              <a:cs typeface="+mn-cs"/>
            </a:rPr>
            <a:t>千円の増となったことが、比率改善の要因である。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公営企業債等繰入見込額（簡易水道事業債残高のうち一般会計負担分）</a:t>
          </a:r>
          <a:r>
            <a:rPr kumimoji="1" lang="en-US" altLang="ja-JP" sz="1100" b="0" i="0" baseline="0">
              <a:solidFill>
                <a:schemeClr val="dk1"/>
              </a:solidFill>
              <a:effectLst/>
              <a:latin typeface="+mn-lt"/>
              <a:ea typeface="+mn-ea"/>
              <a:cs typeface="+mn-cs"/>
            </a:rPr>
            <a:t>275,791</a:t>
          </a:r>
          <a:r>
            <a:rPr kumimoji="1" lang="ja-JP" altLang="ja-JP" sz="1100" b="0" i="0" baseline="0">
              <a:solidFill>
                <a:schemeClr val="dk1"/>
              </a:solidFill>
              <a:effectLst/>
              <a:latin typeface="+mn-lt"/>
              <a:ea typeface="+mn-ea"/>
              <a:cs typeface="+mn-cs"/>
            </a:rPr>
            <a:t>千円（前年度比</a:t>
          </a:r>
          <a:r>
            <a:rPr kumimoji="1" lang="en-US" altLang="ja-JP" sz="1100" b="0" i="0" baseline="0">
              <a:solidFill>
                <a:schemeClr val="dk1"/>
              </a:solidFill>
              <a:effectLst/>
              <a:latin typeface="+mn-lt"/>
              <a:ea typeface="+mn-ea"/>
              <a:cs typeface="+mn-cs"/>
            </a:rPr>
            <a:t>13,666</a:t>
          </a:r>
          <a:r>
            <a:rPr kumimoji="1" lang="ja-JP" altLang="ja-JP" sz="1100" b="0" i="0" baseline="0">
              <a:solidFill>
                <a:schemeClr val="dk1"/>
              </a:solidFill>
              <a:effectLst/>
              <a:latin typeface="+mn-lt"/>
              <a:ea typeface="+mn-ea"/>
              <a:cs typeface="+mn-cs"/>
            </a:rPr>
            <a:t>千円減）についても、今後、簡易水道事業において、大規模な事業を予定していないことから、順調に減少してゆく見込みである。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しかし、新庁舎建設事業が予定されていることから、より一層、普通会計及び公営企業会計の事業を精査し、不要不急な地方債の新規発行を抑制し、健全な比率の維持に努める。</a:t>
          </a:r>
          <a:endParaRPr lang="ja-JP" altLang="ja-JP" sz="14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FD73EF6-0C8E-4CC2-B66C-18FF0B8BC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720948-0398-43E1-B459-376A003C5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C1B9FCD-09FF-47D6-A7C8-9217843E4C6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AA97A2-45E1-493E-852E-0A3850997C7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AB8778B-96FF-45E7-865E-24FF5EA9514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5D19592-4D86-40A3-AA76-DFAC42B0F00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BFC33F7-78B8-4BD4-90AA-82F884F86E7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5365758-3BBE-4D21-972D-E8C4CA507AC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549075C-0823-4A86-9515-40EDFA604B8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F366E88-E03C-4070-BCB8-25A9F2E603B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550B2C3-7F5E-4A9E-9DB4-D65AD5330BA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3B56A13-10BA-4C89-AAC8-2E6468FE50B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DE257F4-149F-469D-B299-2EC6216F72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F26823B-498B-4118-A7F2-4B71B0A331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E8266FC-F1B0-4533-96BE-3EA33A6E5C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07AB9A2-85F8-4569-A541-5ACFC136ED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0529EB6-759D-4620-AACC-C89F3DBE99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23AB0EA-302C-44BA-AF6A-A9B66A8CC6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9B19C55-942E-430F-AA40-E2F64A4DD3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38F7B5A-DBC8-4F6D-B658-E347A4D755B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BB23596-873E-4F6A-9A9E-75548ECFBF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6FA3B9-D36B-4821-87E6-685126F609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8823D95-C400-464C-ACC7-EF4BEAF23CB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B06EF87-343C-4F6C-B546-3AC9CC02B9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4F337B2-74B7-4DEA-A480-7BA35BE634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DABA097-084B-402A-8D4B-41E8A493852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734E724-162F-40D8-9C14-E1D092DFB8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26F829E-4678-4D2F-A545-2AA193C159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E60F7C3-6791-4F13-A36C-09C6424EA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DC719F9-26FF-430C-83DF-A1CC9656FA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09E76C-6961-4D77-B3DF-A853D9BBFA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9FC9B0F-7D30-453C-A43A-CA7E2A9150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B66ECCC-685A-4102-8662-3A726D86FC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0FF3890-F577-41C1-B6A7-6F0D971BDDE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72472C2-F04D-443A-8A84-DBE9C51CE26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9F37370-BB01-48FD-A9CD-A9941E4A630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41AC246-12E7-47D3-9DB9-B067441670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CE54BFC-CF12-484F-8F94-11B05DD971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40494A9-9F23-4D10-A335-5E07031D6E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ACF7FE2-D49F-4E56-87E2-B81934A447C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6E6C313-C657-4210-B275-9D68C186A3A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5A95CBF-011D-4BB0-B87A-542B991D75F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2B82CD0-793C-45F7-9E32-5FC45294D56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27ACB3-7A20-440E-B805-D1C9EDB4219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CBFE66E-57E7-4E9B-BDCD-3B51C3E10B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8FE4263-8130-411E-84C7-D325E68C16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C47150E-B208-465B-96DD-86BBB090EC0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35C5178-B062-4B9B-9AF7-34282E438B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2D1609A-FEBD-4CCB-BD6A-36194D10736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4FBA4C5-59DC-41EB-ACA9-75BA3E75B9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EA5E08B-4D8E-481D-B506-EB7E7726A8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F6BFB25-F35C-4DAA-A062-36D4B99F5B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0E419EA-4A85-4C3A-B213-8E4E2005ED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F9B752A-B630-479C-987B-C11627E143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921BE58-0A5F-4C43-86E9-4C8DAF3E62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0F0C98A-807A-4E7E-8DD0-7DC3FB1CD1A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53D2ABF-E718-4A35-86F2-63484794A8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71.4</a:t>
          </a:r>
          <a:r>
            <a:rPr kumimoji="1" lang="ja-JP" altLang="en-US" sz="1100">
              <a:latin typeface="ＭＳ Ｐゴシック" panose="020B0600070205080204" pitchFamily="50" charset="-128"/>
              <a:ea typeface="ＭＳ Ｐゴシック" panose="020B0600070205080204" pitchFamily="50" charset="-128"/>
            </a:rPr>
            <a:t>％と類似団体を</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今後は公共施設等総合管理計画及び個別施設計画に基づき、公共建築物の建築のみならず、延べ床面積の縮減、長寿命化又は取り壊しによる最適な配置を目指していく。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また、役場新庁舎の建設やライスセンター機械設備の更新も予定しており、比率は改善していくものと見込まれる。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68F16CB-95C9-498E-BF53-8F2E9B8F1E4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A8240B-8E4D-4AB7-B5AE-78C9D1B6133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3AE0F55-FF04-43F8-BAA9-A92233C4F36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54FC77A-B867-439F-A5C4-3B32F25F91A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251C6B7-A4CE-41F1-83AA-170EEA3F9C3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7CABBE8-5BC6-419B-9316-441290AC7F0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D107BBE-AA75-4DA5-BEF7-5ED350C1024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AD99C2A-E1C8-4782-A15D-3A1B30DF138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F4D8BFD-50DB-4E4A-9821-B3B9134EC93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0F64D3A-ED76-4685-A2B3-08011232016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72A1CFF-D402-4E55-98DB-BEC467F9F4F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CD39515-2504-4CCD-943A-14C0739ECF8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7ECDD8E-8804-47B9-AB7A-41215CE9009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91BCCE57-CAF9-4F43-825E-6604C705744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620568E-0E68-4868-BC62-51C0AB3EE62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35030AF-D50A-47F3-A469-522030CAFB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51B2CC1-DF00-4D6D-8CA5-6C719FE1BE2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E2F49BB-8886-4EE3-B03E-0B3D216EC85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E798F23A-0395-428E-9FDA-26B64EF90A05}"/>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1CCA87DE-74AF-41A0-9A4D-D72701FBB84F}"/>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A180043C-F156-4504-8B7A-EE225A4F7A0D}"/>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B3605D15-8F4B-4135-8BEE-C57410F3B13A}"/>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FB1F845-392D-4EFD-99B5-CB51B694D7FF}"/>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F50A45AA-EA8E-4AFD-A560-4537B7FE7803}"/>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59106D5E-9EC5-495B-ABA0-B654F2ADAC64}"/>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7D4F2D7A-2B98-4D93-ACC4-E269A52F6122}"/>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4100E277-216D-4081-993D-9E097366DAAA}"/>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AD21A99F-B52B-4755-BD3A-8FDB97ECC3D9}"/>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1E4EAE75-34DC-46D3-BF98-4A9EA95589E3}"/>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A4F9A5E-9711-485D-ABCC-1376F1C498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7809326-AC9A-4968-BB13-04F028F2122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79B594E-A364-40F0-97A0-3CC7AB30DD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78B9C98-3E17-4586-A512-50B9577A60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8213115-962C-48D9-B5F6-ED9BDE7533B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58148</xdr:rowOff>
    </xdr:from>
    <xdr:to>
      <xdr:col>23</xdr:col>
      <xdr:colOff>136525</xdr:colOff>
      <xdr:row>33</xdr:row>
      <xdr:rowOff>159748</xdr:rowOff>
    </xdr:to>
    <xdr:sp macro="" textlink="">
      <xdr:nvSpPr>
        <xdr:cNvPr id="93" name="楕円 92">
          <a:extLst>
            <a:ext uri="{FF2B5EF4-FFF2-40B4-BE49-F238E27FC236}">
              <a16:creationId xmlns:a16="http://schemas.microsoft.com/office/drawing/2014/main" id="{17E2BB49-85BE-448F-BB35-DADCC2E80E70}"/>
            </a:ext>
          </a:extLst>
        </xdr:cNvPr>
        <xdr:cNvSpPr/>
      </xdr:nvSpPr>
      <xdr:spPr>
        <a:xfrm>
          <a:off x="47117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36575</xdr:rowOff>
    </xdr:from>
    <xdr:ext cx="405111" cy="259045"/>
    <xdr:sp macro="" textlink="">
      <xdr:nvSpPr>
        <xdr:cNvPr id="94" name="有形固定資産減価償却率該当値テキスト">
          <a:extLst>
            <a:ext uri="{FF2B5EF4-FFF2-40B4-BE49-F238E27FC236}">
              <a16:creationId xmlns:a16="http://schemas.microsoft.com/office/drawing/2014/main" id="{D90EA1A0-A557-41B2-8C35-E904F09F22C7}"/>
            </a:ext>
          </a:extLst>
        </xdr:cNvPr>
        <xdr:cNvSpPr txBox="1"/>
      </xdr:nvSpPr>
      <xdr:spPr>
        <a:xfrm>
          <a:off x="4813300"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95" name="楕円 94">
          <a:extLst>
            <a:ext uri="{FF2B5EF4-FFF2-40B4-BE49-F238E27FC236}">
              <a16:creationId xmlns:a16="http://schemas.microsoft.com/office/drawing/2014/main" id="{5340D6A2-B7D2-4BD1-AA06-5743DDA1664E}"/>
            </a:ext>
          </a:extLst>
        </xdr:cNvPr>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56515</xdr:rowOff>
    </xdr:from>
    <xdr:to>
      <xdr:col>23</xdr:col>
      <xdr:colOff>85725</xdr:colOff>
      <xdr:row>33</xdr:row>
      <xdr:rowOff>108948</xdr:rowOff>
    </xdr:to>
    <xdr:cxnSp macro="">
      <xdr:nvCxnSpPr>
        <xdr:cNvPr id="96" name="直線コネクタ 95">
          <a:extLst>
            <a:ext uri="{FF2B5EF4-FFF2-40B4-BE49-F238E27FC236}">
              <a16:creationId xmlns:a16="http://schemas.microsoft.com/office/drawing/2014/main" id="{47E5E132-92F8-4AC4-8F6A-6D10F0681845}"/>
            </a:ext>
          </a:extLst>
        </xdr:cNvPr>
        <xdr:cNvCxnSpPr/>
      </xdr:nvCxnSpPr>
      <xdr:spPr>
        <a:xfrm>
          <a:off x="4051300" y="648589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118564</xdr:rowOff>
    </xdr:from>
    <xdr:to>
      <xdr:col>15</xdr:col>
      <xdr:colOff>187325</xdr:colOff>
      <xdr:row>33</xdr:row>
      <xdr:rowOff>48714</xdr:rowOff>
    </xdr:to>
    <xdr:sp macro="" textlink="">
      <xdr:nvSpPr>
        <xdr:cNvPr id="97" name="楕円 96">
          <a:extLst>
            <a:ext uri="{FF2B5EF4-FFF2-40B4-BE49-F238E27FC236}">
              <a16:creationId xmlns:a16="http://schemas.microsoft.com/office/drawing/2014/main" id="{27CE0C04-92B0-4F74-B26A-99E6328EF95B}"/>
            </a:ext>
          </a:extLst>
        </xdr:cNvPr>
        <xdr:cNvSpPr/>
      </xdr:nvSpPr>
      <xdr:spPr>
        <a:xfrm>
          <a:off x="3238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169364</xdr:rowOff>
    </xdr:from>
    <xdr:to>
      <xdr:col>19</xdr:col>
      <xdr:colOff>136525</xdr:colOff>
      <xdr:row>33</xdr:row>
      <xdr:rowOff>56515</xdr:rowOff>
    </xdr:to>
    <xdr:cxnSp macro="">
      <xdr:nvCxnSpPr>
        <xdr:cNvPr id="98" name="直線コネクタ 97">
          <a:extLst>
            <a:ext uri="{FF2B5EF4-FFF2-40B4-BE49-F238E27FC236}">
              <a16:creationId xmlns:a16="http://schemas.microsoft.com/office/drawing/2014/main" id="{2C6C77CA-1B91-4A14-9695-70B764B265A1}"/>
            </a:ext>
          </a:extLst>
        </xdr:cNvPr>
        <xdr:cNvCxnSpPr/>
      </xdr:nvCxnSpPr>
      <xdr:spPr>
        <a:xfrm>
          <a:off x="3289300" y="642728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66131</xdr:rowOff>
    </xdr:from>
    <xdr:to>
      <xdr:col>11</xdr:col>
      <xdr:colOff>187325</xdr:colOff>
      <xdr:row>32</xdr:row>
      <xdr:rowOff>167731</xdr:rowOff>
    </xdr:to>
    <xdr:sp macro="" textlink="">
      <xdr:nvSpPr>
        <xdr:cNvPr id="99" name="楕円 98">
          <a:extLst>
            <a:ext uri="{FF2B5EF4-FFF2-40B4-BE49-F238E27FC236}">
              <a16:creationId xmlns:a16="http://schemas.microsoft.com/office/drawing/2014/main" id="{9FF23AD3-B1DA-41B7-8833-04C3462C849E}"/>
            </a:ext>
          </a:extLst>
        </xdr:cNvPr>
        <xdr:cNvSpPr/>
      </xdr:nvSpPr>
      <xdr:spPr>
        <a:xfrm>
          <a:off x="2476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116931</xdr:rowOff>
    </xdr:from>
    <xdr:to>
      <xdr:col>15</xdr:col>
      <xdr:colOff>136525</xdr:colOff>
      <xdr:row>32</xdr:row>
      <xdr:rowOff>169364</xdr:rowOff>
    </xdr:to>
    <xdr:cxnSp macro="">
      <xdr:nvCxnSpPr>
        <xdr:cNvPr id="100" name="直線コネクタ 99">
          <a:extLst>
            <a:ext uri="{FF2B5EF4-FFF2-40B4-BE49-F238E27FC236}">
              <a16:creationId xmlns:a16="http://schemas.microsoft.com/office/drawing/2014/main" id="{6AB54F66-C5D0-4036-90C9-8C1ABCD0B563}"/>
            </a:ext>
          </a:extLst>
        </xdr:cNvPr>
        <xdr:cNvCxnSpPr/>
      </xdr:nvCxnSpPr>
      <xdr:spPr>
        <a:xfrm>
          <a:off x="2527300" y="637485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7529</xdr:rowOff>
    </xdr:from>
    <xdr:to>
      <xdr:col>7</xdr:col>
      <xdr:colOff>187325</xdr:colOff>
      <xdr:row>32</xdr:row>
      <xdr:rowOff>109129</xdr:rowOff>
    </xdr:to>
    <xdr:sp macro="" textlink="">
      <xdr:nvSpPr>
        <xdr:cNvPr id="101" name="楕円 100">
          <a:extLst>
            <a:ext uri="{FF2B5EF4-FFF2-40B4-BE49-F238E27FC236}">
              <a16:creationId xmlns:a16="http://schemas.microsoft.com/office/drawing/2014/main" id="{69D53B46-C17C-4614-A49A-E6C924C763F3}"/>
            </a:ext>
          </a:extLst>
        </xdr:cNvPr>
        <xdr:cNvSpPr/>
      </xdr:nvSpPr>
      <xdr:spPr>
        <a:xfrm>
          <a:off x="1714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58329</xdr:rowOff>
    </xdr:from>
    <xdr:to>
      <xdr:col>11</xdr:col>
      <xdr:colOff>136525</xdr:colOff>
      <xdr:row>32</xdr:row>
      <xdr:rowOff>116931</xdr:rowOff>
    </xdr:to>
    <xdr:cxnSp macro="">
      <xdr:nvCxnSpPr>
        <xdr:cNvPr id="102" name="直線コネクタ 101">
          <a:extLst>
            <a:ext uri="{FF2B5EF4-FFF2-40B4-BE49-F238E27FC236}">
              <a16:creationId xmlns:a16="http://schemas.microsoft.com/office/drawing/2014/main" id="{9DB86A96-AE06-4230-A5EB-7286152D533C}"/>
            </a:ext>
          </a:extLst>
        </xdr:cNvPr>
        <xdr:cNvCxnSpPr/>
      </xdr:nvCxnSpPr>
      <xdr:spPr>
        <a:xfrm>
          <a:off x="1765300" y="631625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7972357E-93F1-4EA7-946B-047B880C52CE}"/>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AB66C2E2-5D42-461E-A499-6E8AF542F059}"/>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C621359C-203E-4608-BEFA-13566F8B80D5}"/>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339B5E6F-9537-4C45-BF7E-610C3D1CCA3A}"/>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107" name="n_1mainValue有形固定資産減価償却率">
          <a:extLst>
            <a:ext uri="{FF2B5EF4-FFF2-40B4-BE49-F238E27FC236}">
              <a16:creationId xmlns:a16="http://schemas.microsoft.com/office/drawing/2014/main" id="{34BD8404-4BD0-498C-892C-0FB9037BD2C9}"/>
            </a:ext>
          </a:extLst>
        </xdr:cNvPr>
        <xdr:cNvSpPr txBox="1"/>
      </xdr:nvSpPr>
      <xdr:spPr>
        <a:xfrm>
          <a:off x="3836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39840</xdr:rowOff>
    </xdr:from>
    <xdr:ext cx="405111" cy="259045"/>
    <xdr:sp macro="" textlink="">
      <xdr:nvSpPr>
        <xdr:cNvPr id="108" name="n_2mainValue有形固定資産減価償却率">
          <a:extLst>
            <a:ext uri="{FF2B5EF4-FFF2-40B4-BE49-F238E27FC236}">
              <a16:creationId xmlns:a16="http://schemas.microsoft.com/office/drawing/2014/main" id="{4943C4ED-58B0-4A72-A37B-C96A56FBC008}"/>
            </a:ext>
          </a:extLst>
        </xdr:cNvPr>
        <xdr:cNvSpPr txBox="1"/>
      </xdr:nvSpPr>
      <xdr:spPr>
        <a:xfrm>
          <a:off x="3086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158858</xdr:rowOff>
    </xdr:from>
    <xdr:ext cx="405111" cy="259045"/>
    <xdr:sp macro="" textlink="">
      <xdr:nvSpPr>
        <xdr:cNvPr id="109" name="n_3mainValue有形固定資産減価償却率">
          <a:extLst>
            <a:ext uri="{FF2B5EF4-FFF2-40B4-BE49-F238E27FC236}">
              <a16:creationId xmlns:a16="http://schemas.microsoft.com/office/drawing/2014/main" id="{B9EA79AE-7E75-42E0-880F-ADA35BCCD85F}"/>
            </a:ext>
          </a:extLst>
        </xdr:cNvPr>
        <xdr:cNvSpPr txBox="1"/>
      </xdr:nvSpPr>
      <xdr:spPr>
        <a:xfrm>
          <a:off x="2324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100256</xdr:rowOff>
    </xdr:from>
    <xdr:ext cx="405111" cy="259045"/>
    <xdr:sp macro="" textlink="">
      <xdr:nvSpPr>
        <xdr:cNvPr id="110" name="n_4mainValue有形固定資産減価償却率">
          <a:extLst>
            <a:ext uri="{FF2B5EF4-FFF2-40B4-BE49-F238E27FC236}">
              <a16:creationId xmlns:a16="http://schemas.microsoft.com/office/drawing/2014/main" id="{F4DDD73F-9C9E-455E-8A44-BD3A7048712A}"/>
            </a:ext>
          </a:extLst>
        </xdr:cNvPr>
        <xdr:cNvSpPr txBox="1"/>
      </xdr:nvSpPr>
      <xdr:spPr>
        <a:xfrm>
          <a:off x="1562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D0EB8C7-A297-459E-9FDC-545E2F859D0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F978DA1-DD25-4AC9-A5BE-F7BE27EFCA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914050A8-B25B-47E3-8A71-EB942C5E4F5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C67104E-DF92-4154-977B-B77E33688D9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368DE5F-68E1-423B-BB50-5AFF00A28F2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BFE1E42-031B-4FF8-ABFD-1FA53A6C8B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A48304E-0385-41C9-BD59-01101B1CE1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EB4BA5A-B601-48B1-B3CC-BDE22AF3B1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19BD774-2DB0-46AE-B790-67C4B491057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82FD318-CF64-43F1-AE42-FB15AD84C0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80D5B4C-08F8-4E1C-8782-D9A1606BFA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8FB3F85-2B5C-4DDA-BB07-980A868934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983FBA5-8F27-4B6E-B862-9BB7755B035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債務償還比率は、将来負担額を充当可能財源等が上回っているため、類似団体を</a:t>
          </a:r>
          <a:r>
            <a:rPr kumimoji="1" lang="en-US" altLang="ja-JP" sz="1100">
              <a:latin typeface="ＭＳ Ｐゴシック" panose="020B0600070205080204" pitchFamily="50" charset="-128"/>
              <a:ea typeface="ＭＳ Ｐゴシック" panose="020B0600070205080204" pitchFamily="50" charset="-128"/>
            </a:rPr>
            <a:t>200.1</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今後は役場新庁舎建設等による大規模事業債の借入予定があることから、債務償還比率は増加していく見込みであるが、現在の水準を可能な限り維持できるように充当可能基金の積立に努める。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DB99BA0-3B29-4C40-9A12-39C6F79DB8E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D20E732-72ED-4011-BF08-B7169B8EE2E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BC721C4-DDB1-463C-8448-D24136BEFF0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F34E33A-C419-4FAF-8662-35B3752670F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281C5998-7887-497F-92B5-67B5B584708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B9AAA4C5-8C93-4422-B27D-58CFD84485C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FD930554-7D77-45BC-A3BA-3CDE1C8ACEA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618F697-84B1-44D9-BC79-C349E23C028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C47B3EA4-96DE-4748-9E27-54EED940B72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6E280AC-6816-4E45-8536-3C339BBF76F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2576551A-CA62-4C2D-9D58-BDECCA6F2B8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F5A6895-7396-4D75-8409-DB92A7A142E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7F34387-A2DB-4CD4-830B-A24981C4EC6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CF882B8-5571-49DC-ACB7-A81595927D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B3323D-3A73-4C7A-98F0-1EC76713AC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3C5AB338-C157-4256-B011-152D83A9B53B}"/>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1E8AF78F-076E-42E6-90DB-B56B95AF8542}"/>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A1074AC2-624B-425C-B5D6-CE2A5B00E179}"/>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E97955B-488A-437E-AE50-D194497771E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2EC71CF-EBDC-41B5-8E9B-361F2338F9E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EDEED77F-6F89-4047-955C-DB1D2B45AF45}"/>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8AE7D873-26CD-4325-9CBC-008A81F6F3F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35C02EA1-7C4D-4AD2-BD17-E546265A1B8D}"/>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7BB0E19D-02A1-43E0-9D5C-097A89EF55A3}"/>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24779288-A6BB-48D5-8AA1-9DED7D10E40B}"/>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B3FE525D-EDAA-4D53-B5DC-9EDB6B0D91D4}"/>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B63BC1C-D810-47C6-AAF4-5C61C5B4CB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E4C6F76-DD47-4B79-BBDA-74FB262CA6A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68856E8-7E38-4E67-8F6B-B85306F7E6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2556425-23C1-4984-8BD4-60A918F4FE6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A0F240A-B137-4D8F-B50A-EC07854D0F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76168</xdr:rowOff>
    </xdr:from>
    <xdr:to>
      <xdr:col>64</xdr:col>
      <xdr:colOff>123825</xdr:colOff>
      <xdr:row>27</xdr:row>
      <xdr:rowOff>6318</xdr:rowOff>
    </xdr:to>
    <xdr:sp macro="" textlink="">
      <xdr:nvSpPr>
        <xdr:cNvPr id="155" name="楕円 154">
          <a:extLst>
            <a:ext uri="{FF2B5EF4-FFF2-40B4-BE49-F238E27FC236}">
              <a16:creationId xmlns:a16="http://schemas.microsoft.com/office/drawing/2014/main" id="{A90708DC-8D68-4942-A852-B18CCB2EA324}"/>
            </a:ext>
          </a:extLst>
        </xdr:cNvPr>
        <xdr:cNvSpPr/>
      </xdr:nvSpPr>
      <xdr:spPr>
        <a:xfrm>
          <a:off x="12509500" y="53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34798</xdr:rowOff>
    </xdr:from>
    <xdr:to>
      <xdr:col>60</xdr:col>
      <xdr:colOff>123825</xdr:colOff>
      <xdr:row>27</xdr:row>
      <xdr:rowOff>136398</xdr:rowOff>
    </xdr:to>
    <xdr:sp macro="" textlink="">
      <xdr:nvSpPr>
        <xdr:cNvPr id="156" name="楕円 155">
          <a:extLst>
            <a:ext uri="{FF2B5EF4-FFF2-40B4-BE49-F238E27FC236}">
              <a16:creationId xmlns:a16="http://schemas.microsoft.com/office/drawing/2014/main" id="{B8437555-DC3A-4B73-82A5-33E28145C06C}"/>
            </a:ext>
          </a:extLst>
        </xdr:cNvPr>
        <xdr:cNvSpPr/>
      </xdr:nvSpPr>
      <xdr:spPr>
        <a:xfrm>
          <a:off x="11747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126968</xdr:rowOff>
    </xdr:from>
    <xdr:to>
      <xdr:col>64</xdr:col>
      <xdr:colOff>73025</xdr:colOff>
      <xdr:row>27</xdr:row>
      <xdr:rowOff>85598</xdr:rowOff>
    </xdr:to>
    <xdr:cxnSp macro="">
      <xdr:nvCxnSpPr>
        <xdr:cNvPr id="157" name="直線コネクタ 156">
          <a:extLst>
            <a:ext uri="{FF2B5EF4-FFF2-40B4-BE49-F238E27FC236}">
              <a16:creationId xmlns:a16="http://schemas.microsoft.com/office/drawing/2014/main" id="{1C6D2741-1AC3-41F2-8405-885D73A713BD}"/>
            </a:ext>
          </a:extLst>
        </xdr:cNvPr>
        <xdr:cNvCxnSpPr/>
      </xdr:nvCxnSpPr>
      <xdr:spPr>
        <a:xfrm flipV="1">
          <a:off x="11798300" y="5356193"/>
          <a:ext cx="762000" cy="1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8" name="n_1aveValue債務償還比率">
          <a:extLst>
            <a:ext uri="{FF2B5EF4-FFF2-40B4-BE49-F238E27FC236}">
              <a16:creationId xmlns:a16="http://schemas.microsoft.com/office/drawing/2014/main" id="{C556BE42-FFED-490C-AC8D-E285EFFA907A}"/>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9" name="n_2aveValue債務償還比率">
          <a:extLst>
            <a:ext uri="{FF2B5EF4-FFF2-40B4-BE49-F238E27FC236}">
              <a16:creationId xmlns:a16="http://schemas.microsoft.com/office/drawing/2014/main" id="{CAFCA9A6-FC7E-4BF3-A113-F3E716AFCC0E}"/>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0" name="n_3aveValue債務償還比率">
          <a:extLst>
            <a:ext uri="{FF2B5EF4-FFF2-40B4-BE49-F238E27FC236}">
              <a16:creationId xmlns:a16="http://schemas.microsoft.com/office/drawing/2014/main" id="{E733D4E7-82F7-4611-9F10-C83EDC164331}"/>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1" name="n_4aveValue債務償還比率">
          <a:extLst>
            <a:ext uri="{FF2B5EF4-FFF2-40B4-BE49-F238E27FC236}">
              <a16:creationId xmlns:a16="http://schemas.microsoft.com/office/drawing/2014/main" id="{18DF0DBB-1A6A-48E6-8744-109C72BDBC53}"/>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22845</xdr:rowOff>
    </xdr:from>
    <xdr:ext cx="405111" cy="259045"/>
    <xdr:sp macro="" textlink="">
      <xdr:nvSpPr>
        <xdr:cNvPr id="162" name="n_3mainValue債務償還比率">
          <a:extLst>
            <a:ext uri="{FF2B5EF4-FFF2-40B4-BE49-F238E27FC236}">
              <a16:creationId xmlns:a16="http://schemas.microsoft.com/office/drawing/2014/main" id="{EECA3167-B490-4BA3-A875-31532737F2AA}"/>
            </a:ext>
          </a:extLst>
        </xdr:cNvPr>
        <xdr:cNvSpPr txBox="1"/>
      </xdr:nvSpPr>
      <xdr:spPr>
        <a:xfrm>
          <a:off x="12357744" y="508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152925</xdr:rowOff>
    </xdr:from>
    <xdr:ext cx="405111" cy="259045"/>
    <xdr:sp macro="" textlink="">
      <xdr:nvSpPr>
        <xdr:cNvPr id="163" name="n_4mainValue債務償還比率">
          <a:extLst>
            <a:ext uri="{FF2B5EF4-FFF2-40B4-BE49-F238E27FC236}">
              <a16:creationId xmlns:a16="http://schemas.microsoft.com/office/drawing/2014/main" id="{C3743FD6-93B7-4C6D-BB4B-4D9E76B9E285}"/>
            </a:ext>
          </a:extLst>
        </xdr:cNvPr>
        <xdr:cNvSpPr txBox="1"/>
      </xdr:nvSpPr>
      <xdr:spPr>
        <a:xfrm>
          <a:off x="11595744" y="521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2426B63F-3AE4-4A26-ADC9-94AAF0FBA3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C7B81CFF-51F4-41AD-81E6-A00B981188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9E832286-17F1-4BFC-A3B5-3857CA36A92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46C81DC-E9DB-477C-9A91-E05BD66658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5534C8C-F68E-40AD-A293-C84B6504F68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8125639C-529A-4452-856D-3A1BAD428E5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3FFBCC-00CA-4BC7-BA3C-230C674649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2A337D-B3DC-4145-9895-F83B41AC1D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BB2AFF-8303-40DE-98E1-8305478CEE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C7F3C7-01E2-4E37-A0D7-ABAF29E5BE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588F51-7E3F-41E7-AC84-D75822A46B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278BA2-3354-4846-8BEE-8DB67823F9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230B44-06EE-40F1-974E-E485C1FB12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4BAEBF-CFD2-41BC-B683-0B7E9E095F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B93168-7C05-4713-B5B2-EA70CCCCB9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974BB-7731-44B1-9A91-033C019ED9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3A4607-7402-4B97-B0EC-4A5A752F1E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2213B1-972D-48F4-8A65-0EBB0A4256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1E47D3-B7F1-45C1-9CE5-36D97009BA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ABDE4E-997C-4F21-9152-CCBBEC19FE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846996-4C74-4CCB-8165-22E8906D31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C0E609-CA3B-4F18-AF2E-2E4D4F34D6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270C69-62ED-4481-931C-1A55EC1C9A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54C7D2-972D-4759-96B6-5F299F8E01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8FE571-9A7F-4F85-AFF3-C5BEE703E3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2902D2-6989-472C-8197-FEA0473117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B8AF93-39A7-4D44-8CB3-E3C097F658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3914E3-E5BA-4291-9960-1221771C57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A6A42A-BC53-412A-98D7-2ED4A82D22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485A71-C1E4-406A-9260-92EBE3DC34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540F54-DF68-4DCC-B512-8F9B04827D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8B2A4B-D9AA-4A7C-BC42-0B59BD577C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99217C-944B-43C0-9E3D-E5996B227C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633D29-899B-4989-AD0D-B6FF49014C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A5E01B-6255-42C0-B2E3-C889B4147F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03152B-3F38-4E27-A0B7-39EF30CCD8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143DA6-7316-4B76-8E48-945B9E9708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619F96-1E95-4EC5-A533-29647DF917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C59B05-8EB4-4C14-A97E-39759C4CBE0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BEA918-7236-4F38-B4C0-F4943800AA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E3C574-6AA0-4C35-B65E-899740BA39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93C310-416A-415A-AA70-2BD0EB4716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C32AA7-5604-420B-9D85-8002742F81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42AD66-361C-4836-9BC6-49864A06F7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105CE1-6797-465C-B9BA-6833355750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0AF530-424C-43F7-9555-E9D7AD73AB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4557B2-B13A-4F6C-B978-15CD38F9C4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EEBA71-2B2D-46CF-9719-511AF40057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F6D54F-10C7-468D-8171-5AD0099C74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3EC342-783E-4EB1-B149-E3AAAE66E14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907FF32-A2CB-4C69-90FB-C15D6251FC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2634B8E-C3E0-43F9-A384-0C3787CEFF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F741B4-2C1D-4643-82C6-98144F4B3F3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6156D3-0E0B-40C9-BA37-9E611981896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9AF6D0-D3FC-4E8B-9D02-0CD7E1FA61F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67CBFBD-5CA1-4E1E-AE36-FC42CE5ED0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862DD3-0EE2-4D8D-BD4D-94711780CE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3D8797-1121-47BA-B225-CE59CBC529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DFC487-7D5F-4CAE-BB5A-BDB961CE4C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E0715D2-8301-4154-A707-90DA226FA4B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88917F-1D3B-49EB-9464-FC21D1083D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341ACE3-43E8-4A66-A5A2-61994B9741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B15203A-859E-4CCC-B7A7-2D417DED460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6B0936A-36B6-47C0-BD7B-0B1CA1BD2FC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E843F8C-7763-4CA2-B7B7-37F15D3D3C7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57E0154-2BC1-41B5-A2FD-D1D8A85D379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A637EA1-759F-4AF7-9C7A-BAE9E27E71B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B5699233-EF54-4307-AB3F-2C6C0A651DE4}"/>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39C8268-085C-4AC8-8448-C7DDF00E84A8}"/>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D57A8656-D3E3-4A00-A50A-BD2E300EB855}"/>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1683ACFE-7AF4-4BBA-A011-2E4481F524A3}"/>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DCBFC53C-2430-49C0-83D4-6990BB5848A3}"/>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DDC3762F-AB04-4A3C-A203-7427DFF7EE8C}"/>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8FDF31-2C4A-428C-8444-0A50E61F92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F0ADCF-93C1-4ABC-B099-A26C629544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1C2577-A045-4CB2-B371-C45DEEA4D2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D87BAD-0E41-473B-B4D1-BC5A7E998E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544306D-8498-46B8-9B18-53CE4E19D9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4" name="楕円 73">
          <a:extLst>
            <a:ext uri="{FF2B5EF4-FFF2-40B4-BE49-F238E27FC236}">
              <a16:creationId xmlns:a16="http://schemas.microsoft.com/office/drawing/2014/main" id="{E271303F-86B3-454D-921A-66EC4CDBBD68}"/>
            </a:ext>
          </a:extLst>
        </xdr:cNvPr>
        <xdr:cNvSpPr/>
      </xdr:nvSpPr>
      <xdr:spPr>
        <a:xfrm>
          <a:off x="4584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5" name="【道路】&#10;有形固定資産減価償却率該当値テキスト">
          <a:extLst>
            <a:ext uri="{FF2B5EF4-FFF2-40B4-BE49-F238E27FC236}">
              <a16:creationId xmlns:a16="http://schemas.microsoft.com/office/drawing/2014/main" id="{D0D78372-A190-4374-A3A4-AAB57EDD5D2D}"/>
            </a:ext>
          </a:extLst>
        </xdr:cNvPr>
        <xdr:cNvSpPr txBox="1"/>
      </xdr:nvSpPr>
      <xdr:spPr>
        <a:xfrm>
          <a:off x="4673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6" name="楕円 75">
          <a:extLst>
            <a:ext uri="{FF2B5EF4-FFF2-40B4-BE49-F238E27FC236}">
              <a16:creationId xmlns:a16="http://schemas.microsoft.com/office/drawing/2014/main" id="{EC8898D5-27B8-4776-8F59-0F6CC39297FC}"/>
            </a:ext>
          </a:extLst>
        </xdr:cNvPr>
        <xdr:cNvSpPr/>
      </xdr:nvSpPr>
      <xdr:spPr>
        <a:xfrm>
          <a:off x="3746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143147</xdr:rowOff>
    </xdr:to>
    <xdr:cxnSp macro="">
      <xdr:nvCxnSpPr>
        <xdr:cNvPr id="77" name="直線コネクタ 76">
          <a:extLst>
            <a:ext uri="{FF2B5EF4-FFF2-40B4-BE49-F238E27FC236}">
              <a16:creationId xmlns:a16="http://schemas.microsoft.com/office/drawing/2014/main" id="{AF266C80-8185-4AD9-9612-CC12E3A493B8}"/>
            </a:ext>
          </a:extLst>
        </xdr:cNvPr>
        <xdr:cNvCxnSpPr/>
      </xdr:nvCxnSpPr>
      <xdr:spPr>
        <a:xfrm>
          <a:off x="3797300" y="680030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a:extLst>
            <a:ext uri="{FF2B5EF4-FFF2-40B4-BE49-F238E27FC236}">
              <a16:creationId xmlns:a16="http://schemas.microsoft.com/office/drawing/2014/main" id="{8D83B042-91CA-4DCF-8D34-197594A79868}"/>
            </a:ext>
          </a:extLst>
        </xdr:cNvPr>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113756</xdr:rowOff>
    </xdr:to>
    <xdr:cxnSp macro="">
      <xdr:nvCxnSpPr>
        <xdr:cNvPr id="79" name="直線コネクタ 78">
          <a:extLst>
            <a:ext uri="{FF2B5EF4-FFF2-40B4-BE49-F238E27FC236}">
              <a16:creationId xmlns:a16="http://schemas.microsoft.com/office/drawing/2014/main" id="{46EC3590-F8EA-4A92-AAFC-C9C8DDE7BAEC}"/>
            </a:ext>
          </a:extLst>
        </xdr:cNvPr>
        <xdr:cNvCxnSpPr/>
      </xdr:nvCxnSpPr>
      <xdr:spPr>
        <a:xfrm>
          <a:off x="2908300" y="676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169091</xdr:rowOff>
    </xdr:from>
    <xdr:to>
      <xdr:col>10</xdr:col>
      <xdr:colOff>165100</xdr:colOff>
      <xdr:row>39</xdr:row>
      <xdr:rowOff>99241</xdr:rowOff>
    </xdr:to>
    <xdr:sp macro="" textlink="">
      <xdr:nvSpPr>
        <xdr:cNvPr id="80" name="楕円 79">
          <a:extLst>
            <a:ext uri="{FF2B5EF4-FFF2-40B4-BE49-F238E27FC236}">
              <a16:creationId xmlns:a16="http://schemas.microsoft.com/office/drawing/2014/main" id="{6EA193F0-F539-4E18-B3FB-71B5BC3500B4}"/>
            </a:ext>
          </a:extLst>
        </xdr:cNvPr>
        <xdr:cNvSpPr/>
      </xdr:nvSpPr>
      <xdr:spPr>
        <a:xfrm>
          <a:off x="1968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48441</xdr:rowOff>
    </xdr:from>
    <xdr:to>
      <xdr:col>15</xdr:col>
      <xdr:colOff>50800</xdr:colOff>
      <xdr:row>39</xdr:row>
      <xdr:rowOff>81099</xdr:rowOff>
    </xdr:to>
    <xdr:cxnSp macro="">
      <xdr:nvCxnSpPr>
        <xdr:cNvPr id="81" name="直線コネクタ 80">
          <a:extLst>
            <a:ext uri="{FF2B5EF4-FFF2-40B4-BE49-F238E27FC236}">
              <a16:creationId xmlns:a16="http://schemas.microsoft.com/office/drawing/2014/main" id="{FDDABDF8-0F7E-4D9D-9FCF-FC35BC6EB573}"/>
            </a:ext>
          </a:extLst>
        </xdr:cNvPr>
        <xdr:cNvCxnSpPr/>
      </xdr:nvCxnSpPr>
      <xdr:spPr>
        <a:xfrm>
          <a:off x="2019300" y="6734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a:extLst>
            <a:ext uri="{FF2B5EF4-FFF2-40B4-BE49-F238E27FC236}">
              <a16:creationId xmlns:a16="http://schemas.microsoft.com/office/drawing/2014/main" id="{60B5EE13-671B-45D5-A865-72DAC219504E}"/>
            </a:ext>
          </a:extLst>
        </xdr:cNvPr>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xdr:rowOff>
    </xdr:from>
    <xdr:to>
      <xdr:col>10</xdr:col>
      <xdr:colOff>114300</xdr:colOff>
      <xdr:row>39</xdr:row>
      <xdr:rowOff>48441</xdr:rowOff>
    </xdr:to>
    <xdr:cxnSp macro="">
      <xdr:nvCxnSpPr>
        <xdr:cNvPr id="83" name="直線コネクタ 82">
          <a:extLst>
            <a:ext uri="{FF2B5EF4-FFF2-40B4-BE49-F238E27FC236}">
              <a16:creationId xmlns:a16="http://schemas.microsoft.com/office/drawing/2014/main" id="{496BFAB3-4735-4974-9A28-8B228DAEE44C}"/>
            </a:ext>
          </a:extLst>
        </xdr:cNvPr>
        <xdr:cNvCxnSpPr/>
      </xdr:nvCxnSpPr>
      <xdr:spPr>
        <a:xfrm>
          <a:off x="1130300" y="670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2D97E80C-33FC-4951-94F4-8AEF75717D3E}"/>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33F02459-2562-4E04-BB0E-2B0C306364ED}"/>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D2A07878-DBC5-484D-B74A-ABDA2CED50B8}"/>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16A6C5C2-51B8-4065-ACAF-45D12A8BBDA9}"/>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8" name="n_1mainValue【道路】&#10;有形固定資産減価償却率">
          <a:extLst>
            <a:ext uri="{FF2B5EF4-FFF2-40B4-BE49-F238E27FC236}">
              <a16:creationId xmlns:a16="http://schemas.microsoft.com/office/drawing/2014/main" id="{1AFF2655-CB63-4344-800B-35B08FEA05FD}"/>
            </a:ext>
          </a:extLst>
        </xdr:cNvPr>
        <xdr:cNvSpPr txBox="1"/>
      </xdr:nvSpPr>
      <xdr:spPr>
        <a:xfrm>
          <a:off x="3582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道路】&#10;有形固定資産減価償却率">
          <a:extLst>
            <a:ext uri="{FF2B5EF4-FFF2-40B4-BE49-F238E27FC236}">
              <a16:creationId xmlns:a16="http://schemas.microsoft.com/office/drawing/2014/main" id="{CF85B810-2639-4AB1-BFE9-318BC826C67B}"/>
            </a:ext>
          </a:extLst>
        </xdr:cNvPr>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90368</xdr:rowOff>
    </xdr:from>
    <xdr:ext cx="405111" cy="259045"/>
    <xdr:sp macro="" textlink="">
      <xdr:nvSpPr>
        <xdr:cNvPr id="90" name="n_3mainValue【道路】&#10;有形固定資産減価償却率">
          <a:extLst>
            <a:ext uri="{FF2B5EF4-FFF2-40B4-BE49-F238E27FC236}">
              <a16:creationId xmlns:a16="http://schemas.microsoft.com/office/drawing/2014/main" id="{FFB161DE-0405-4728-AE92-57295D852D44}"/>
            </a:ext>
          </a:extLst>
        </xdr:cNvPr>
        <xdr:cNvSpPr txBox="1"/>
      </xdr:nvSpPr>
      <xdr:spPr>
        <a:xfrm>
          <a:off x="1816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道路】&#10;有形固定資産減価償却率">
          <a:extLst>
            <a:ext uri="{FF2B5EF4-FFF2-40B4-BE49-F238E27FC236}">
              <a16:creationId xmlns:a16="http://schemas.microsoft.com/office/drawing/2014/main" id="{9B9552B8-A6A8-4B18-B431-B7DA2EF7A92E}"/>
            </a:ext>
          </a:extLst>
        </xdr:cNvPr>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D99769C-64B8-40B0-BA19-2350CBECA6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0D6429-91EA-4DCD-BFAB-95AF989753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D6A286-1266-4053-B782-5EED5F64CB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66F8E90-3409-436B-9C47-4FB0A6E272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BF2B0E-6C36-421E-B971-A0FBBA0F2C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DE03D5B-A66E-4E45-945D-EBFCD2C97D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6DC30C-6F71-45AF-A136-8121DF139F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096EC3-BC27-4CD7-98EC-A0E27ADADE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A7BED9C-9BF8-45A1-A1A9-87CD9DC136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FEBB0E-8C39-4411-A5A6-53F2ADDD5E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EA3A37E-9139-4109-B576-A472A6CC14D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52B9141-A446-4E69-A7BA-5441E078A6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446BE21-9308-453B-93E3-06A0FE1AEA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454C362-F94B-484C-9275-EE1636CAD4F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336119D-F42A-4D94-913B-4694E30D3E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1EA94FD-B7BC-4F9F-A1DD-F3C5FC78248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70034B8-BD2B-4554-955F-0DC1D70334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D3035D6-D0BE-4A21-83EF-911AB39F6E5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444A364-4030-4319-8353-C138656466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A09D1AC-904C-4638-A3BF-D8717DEB511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4E950C7-4AF5-4D65-8ACF-E9B8543DD1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76FC86D-8C48-4D7B-8405-66AE067F643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A6CA0DE-AD07-4DA2-868A-DB3DB03DEF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48EA0A41-0AEC-4E5C-8ED1-A6E1F15CEF3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6112E873-386E-4342-84CF-CDADBBAD8C02}"/>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6153C053-2A36-442D-9CD1-232313ABAD63}"/>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8C483654-814C-467B-BA02-752A0C9D3F66}"/>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8D30179E-BB3C-4D07-9209-3AF106B93921}"/>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A1812359-FD14-4049-BF9E-8A2C55BAC4D2}"/>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5F6F46B5-8CC5-4995-8B5C-34E520DA0335}"/>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C7F83551-C7D1-48D0-9D99-706AF1450097}"/>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8597410A-6B17-4550-9BCF-4E960978434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7BAB0D84-DAAD-498F-BC23-1342A2A58051}"/>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2BCCD99A-0706-47C9-A303-64172BE5E1E1}"/>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CAB2E0-C391-4405-AAFA-0D85F2F927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22C74C-4A52-4143-B23C-5C025F7A417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81EF64-D5D3-4CD3-AD8E-6BE6E6EC03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E66C76-5537-48FE-BC9C-5BCB1F3B56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911168-4408-4734-A49C-376A00E45D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38775</xdr:rowOff>
    </xdr:from>
    <xdr:to>
      <xdr:col>55</xdr:col>
      <xdr:colOff>50800</xdr:colOff>
      <xdr:row>41</xdr:row>
      <xdr:rowOff>140375</xdr:rowOff>
    </xdr:to>
    <xdr:sp macro="" textlink="">
      <xdr:nvSpPr>
        <xdr:cNvPr id="131" name="楕円 130">
          <a:extLst>
            <a:ext uri="{FF2B5EF4-FFF2-40B4-BE49-F238E27FC236}">
              <a16:creationId xmlns:a16="http://schemas.microsoft.com/office/drawing/2014/main" id="{6FFB8DCD-DB52-4C8B-BAC7-3DA9D0D3CE8B}"/>
            </a:ext>
          </a:extLst>
        </xdr:cNvPr>
        <xdr:cNvSpPr/>
      </xdr:nvSpPr>
      <xdr:spPr>
        <a:xfrm>
          <a:off x="10426700" y="70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133820</xdr:rowOff>
    </xdr:from>
    <xdr:ext cx="534377" cy="259045"/>
    <xdr:sp macro="" textlink="">
      <xdr:nvSpPr>
        <xdr:cNvPr id="132" name="【道路】&#10;一人当たり延長該当値テキスト">
          <a:extLst>
            <a:ext uri="{FF2B5EF4-FFF2-40B4-BE49-F238E27FC236}">
              <a16:creationId xmlns:a16="http://schemas.microsoft.com/office/drawing/2014/main" id="{68110B16-17E1-4D8A-B516-AB0F494AD31C}"/>
            </a:ext>
          </a:extLst>
        </xdr:cNvPr>
        <xdr:cNvSpPr txBox="1"/>
      </xdr:nvSpPr>
      <xdr:spPr>
        <a:xfrm>
          <a:off x="10515600" y="69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41811</xdr:rowOff>
    </xdr:from>
    <xdr:to>
      <xdr:col>50</xdr:col>
      <xdr:colOff>165100</xdr:colOff>
      <xdr:row>41</xdr:row>
      <xdr:rowOff>143411</xdr:rowOff>
    </xdr:to>
    <xdr:sp macro="" textlink="">
      <xdr:nvSpPr>
        <xdr:cNvPr id="133" name="楕円 132">
          <a:extLst>
            <a:ext uri="{FF2B5EF4-FFF2-40B4-BE49-F238E27FC236}">
              <a16:creationId xmlns:a16="http://schemas.microsoft.com/office/drawing/2014/main" id="{89D2E96B-E389-42BE-9429-B6D6A784B78A}"/>
            </a:ext>
          </a:extLst>
        </xdr:cNvPr>
        <xdr:cNvSpPr/>
      </xdr:nvSpPr>
      <xdr:spPr>
        <a:xfrm>
          <a:off x="9588500" y="70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89575</xdr:rowOff>
    </xdr:from>
    <xdr:to>
      <xdr:col>55</xdr:col>
      <xdr:colOff>0</xdr:colOff>
      <xdr:row>41</xdr:row>
      <xdr:rowOff>92611</xdr:rowOff>
    </xdr:to>
    <xdr:cxnSp macro="">
      <xdr:nvCxnSpPr>
        <xdr:cNvPr id="134" name="直線コネクタ 133">
          <a:extLst>
            <a:ext uri="{FF2B5EF4-FFF2-40B4-BE49-F238E27FC236}">
              <a16:creationId xmlns:a16="http://schemas.microsoft.com/office/drawing/2014/main" id="{0A6BF981-6895-4138-81AE-E04F8D9FD8B3}"/>
            </a:ext>
          </a:extLst>
        </xdr:cNvPr>
        <xdr:cNvCxnSpPr/>
      </xdr:nvCxnSpPr>
      <xdr:spPr>
        <a:xfrm flipV="1">
          <a:off x="9639300" y="7119025"/>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43509</xdr:rowOff>
    </xdr:from>
    <xdr:to>
      <xdr:col>46</xdr:col>
      <xdr:colOff>38100</xdr:colOff>
      <xdr:row>41</xdr:row>
      <xdr:rowOff>145109</xdr:rowOff>
    </xdr:to>
    <xdr:sp macro="" textlink="">
      <xdr:nvSpPr>
        <xdr:cNvPr id="135" name="楕円 134">
          <a:extLst>
            <a:ext uri="{FF2B5EF4-FFF2-40B4-BE49-F238E27FC236}">
              <a16:creationId xmlns:a16="http://schemas.microsoft.com/office/drawing/2014/main" id="{818FF357-96E7-4B68-892F-5FE63F24608E}"/>
            </a:ext>
          </a:extLst>
        </xdr:cNvPr>
        <xdr:cNvSpPr/>
      </xdr:nvSpPr>
      <xdr:spPr>
        <a:xfrm>
          <a:off x="8699500" y="70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92611</xdr:rowOff>
    </xdr:from>
    <xdr:to>
      <xdr:col>50</xdr:col>
      <xdr:colOff>114300</xdr:colOff>
      <xdr:row>41</xdr:row>
      <xdr:rowOff>94309</xdr:rowOff>
    </xdr:to>
    <xdr:cxnSp macro="">
      <xdr:nvCxnSpPr>
        <xdr:cNvPr id="136" name="直線コネクタ 135">
          <a:extLst>
            <a:ext uri="{FF2B5EF4-FFF2-40B4-BE49-F238E27FC236}">
              <a16:creationId xmlns:a16="http://schemas.microsoft.com/office/drawing/2014/main" id="{E623607C-C3BC-40C8-A784-7945671E419B}"/>
            </a:ext>
          </a:extLst>
        </xdr:cNvPr>
        <xdr:cNvCxnSpPr/>
      </xdr:nvCxnSpPr>
      <xdr:spPr>
        <a:xfrm flipV="1">
          <a:off x="8750300" y="712206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46703</xdr:rowOff>
    </xdr:from>
    <xdr:to>
      <xdr:col>41</xdr:col>
      <xdr:colOff>101600</xdr:colOff>
      <xdr:row>41</xdr:row>
      <xdr:rowOff>148303</xdr:rowOff>
    </xdr:to>
    <xdr:sp macro="" textlink="">
      <xdr:nvSpPr>
        <xdr:cNvPr id="137" name="楕円 136">
          <a:extLst>
            <a:ext uri="{FF2B5EF4-FFF2-40B4-BE49-F238E27FC236}">
              <a16:creationId xmlns:a16="http://schemas.microsoft.com/office/drawing/2014/main" id="{4CF09C6D-1C28-4BE1-A460-4C3D6211D549}"/>
            </a:ext>
          </a:extLst>
        </xdr:cNvPr>
        <xdr:cNvSpPr/>
      </xdr:nvSpPr>
      <xdr:spPr>
        <a:xfrm>
          <a:off x="78105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94309</xdr:rowOff>
    </xdr:from>
    <xdr:to>
      <xdr:col>45</xdr:col>
      <xdr:colOff>177800</xdr:colOff>
      <xdr:row>41</xdr:row>
      <xdr:rowOff>97503</xdr:rowOff>
    </xdr:to>
    <xdr:cxnSp macro="">
      <xdr:nvCxnSpPr>
        <xdr:cNvPr id="138" name="直線コネクタ 137">
          <a:extLst>
            <a:ext uri="{FF2B5EF4-FFF2-40B4-BE49-F238E27FC236}">
              <a16:creationId xmlns:a16="http://schemas.microsoft.com/office/drawing/2014/main" id="{193B1C49-975F-4712-B28C-9F75E5FDEFA4}"/>
            </a:ext>
          </a:extLst>
        </xdr:cNvPr>
        <xdr:cNvCxnSpPr/>
      </xdr:nvCxnSpPr>
      <xdr:spPr>
        <a:xfrm flipV="1">
          <a:off x="7861300" y="7123759"/>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48618</xdr:rowOff>
    </xdr:from>
    <xdr:to>
      <xdr:col>36</xdr:col>
      <xdr:colOff>165100</xdr:colOff>
      <xdr:row>41</xdr:row>
      <xdr:rowOff>150218</xdr:rowOff>
    </xdr:to>
    <xdr:sp macro="" textlink="">
      <xdr:nvSpPr>
        <xdr:cNvPr id="139" name="楕円 138">
          <a:extLst>
            <a:ext uri="{FF2B5EF4-FFF2-40B4-BE49-F238E27FC236}">
              <a16:creationId xmlns:a16="http://schemas.microsoft.com/office/drawing/2014/main" id="{286583B3-E95A-47D5-A933-F8F531A6A02A}"/>
            </a:ext>
          </a:extLst>
        </xdr:cNvPr>
        <xdr:cNvSpPr/>
      </xdr:nvSpPr>
      <xdr:spPr>
        <a:xfrm>
          <a:off x="6921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97503</xdr:rowOff>
    </xdr:from>
    <xdr:to>
      <xdr:col>41</xdr:col>
      <xdr:colOff>50800</xdr:colOff>
      <xdr:row>41</xdr:row>
      <xdr:rowOff>99418</xdr:rowOff>
    </xdr:to>
    <xdr:cxnSp macro="">
      <xdr:nvCxnSpPr>
        <xdr:cNvPr id="140" name="直線コネクタ 139">
          <a:extLst>
            <a:ext uri="{FF2B5EF4-FFF2-40B4-BE49-F238E27FC236}">
              <a16:creationId xmlns:a16="http://schemas.microsoft.com/office/drawing/2014/main" id="{A3905730-4B7A-4764-8BAB-E376390CE238}"/>
            </a:ext>
          </a:extLst>
        </xdr:cNvPr>
        <xdr:cNvCxnSpPr/>
      </xdr:nvCxnSpPr>
      <xdr:spPr>
        <a:xfrm flipV="1">
          <a:off x="6972300" y="712695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76250EAA-137A-4E0E-AC8F-A566C549C7B1}"/>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CACD91B0-9E62-4A0B-91DA-5E27A664129E}"/>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35FC98BA-8D55-4BC7-A9ED-36560686B501}"/>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178688FC-4533-4E0A-9195-74D7BC9EC28D}"/>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134538</xdr:rowOff>
    </xdr:from>
    <xdr:ext cx="534377" cy="259045"/>
    <xdr:sp macro="" textlink="">
      <xdr:nvSpPr>
        <xdr:cNvPr id="145" name="n_1mainValue【道路】&#10;一人当たり延長">
          <a:extLst>
            <a:ext uri="{FF2B5EF4-FFF2-40B4-BE49-F238E27FC236}">
              <a16:creationId xmlns:a16="http://schemas.microsoft.com/office/drawing/2014/main" id="{D873CE7C-0A0C-4E80-9AE2-0F1D46C77F71}"/>
            </a:ext>
          </a:extLst>
        </xdr:cNvPr>
        <xdr:cNvSpPr txBox="1"/>
      </xdr:nvSpPr>
      <xdr:spPr>
        <a:xfrm>
          <a:off x="9359411" y="71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136236</xdr:rowOff>
    </xdr:from>
    <xdr:ext cx="534377" cy="259045"/>
    <xdr:sp macro="" textlink="">
      <xdr:nvSpPr>
        <xdr:cNvPr id="146" name="n_2mainValue【道路】&#10;一人当たり延長">
          <a:extLst>
            <a:ext uri="{FF2B5EF4-FFF2-40B4-BE49-F238E27FC236}">
              <a16:creationId xmlns:a16="http://schemas.microsoft.com/office/drawing/2014/main" id="{6202D6FD-2214-4D70-B63B-D5892A0AEDE6}"/>
            </a:ext>
          </a:extLst>
        </xdr:cNvPr>
        <xdr:cNvSpPr txBox="1"/>
      </xdr:nvSpPr>
      <xdr:spPr>
        <a:xfrm>
          <a:off x="8483111" y="71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139430</xdr:rowOff>
    </xdr:from>
    <xdr:ext cx="534377" cy="259045"/>
    <xdr:sp macro="" textlink="">
      <xdr:nvSpPr>
        <xdr:cNvPr id="147" name="n_3mainValue【道路】&#10;一人当たり延長">
          <a:extLst>
            <a:ext uri="{FF2B5EF4-FFF2-40B4-BE49-F238E27FC236}">
              <a16:creationId xmlns:a16="http://schemas.microsoft.com/office/drawing/2014/main" id="{026B7298-A7C3-44C0-97E6-9D08269165F7}"/>
            </a:ext>
          </a:extLst>
        </xdr:cNvPr>
        <xdr:cNvSpPr txBox="1"/>
      </xdr:nvSpPr>
      <xdr:spPr>
        <a:xfrm>
          <a:off x="7594111" y="71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141345</xdr:rowOff>
    </xdr:from>
    <xdr:ext cx="534377" cy="259045"/>
    <xdr:sp macro="" textlink="">
      <xdr:nvSpPr>
        <xdr:cNvPr id="148" name="n_4mainValue【道路】&#10;一人当たり延長">
          <a:extLst>
            <a:ext uri="{FF2B5EF4-FFF2-40B4-BE49-F238E27FC236}">
              <a16:creationId xmlns:a16="http://schemas.microsoft.com/office/drawing/2014/main" id="{BFC103EE-7580-45DA-ADBD-9E66FDD222D5}"/>
            </a:ext>
          </a:extLst>
        </xdr:cNvPr>
        <xdr:cNvSpPr txBox="1"/>
      </xdr:nvSpPr>
      <xdr:spPr>
        <a:xfrm>
          <a:off x="67051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D05F767-D148-4376-97ED-8DD9084A1E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29218EA-F54B-4A17-AE14-D217328BA6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46081D-5A24-49B3-A606-218356FC16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21EEED4-B04E-440D-9E00-7F2767A1F4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FCB850D-0A71-483F-BF03-DB102AFFE2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6DE9DCA-D60E-4BE6-8F49-F514319B12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3C0ED27-E99B-434E-933F-53437C4602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B3397CD-5CA2-4B4C-9F0F-767142B390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A66947F-722C-4F86-AC23-5A559A6A39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385D548-F9E5-4E4E-B20E-CC261771DD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F2F5BB1-0DCE-4DCB-B9E0-FC8DD542D0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6ED2C0B-9917-4355-A8B7-537400CCE87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0CD725E-606A-49B9-A9CE-D59F0D5377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F28196F-A3E9-49B3-B07B-A4B53C4026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3FC0E21-E15E-40AF-A162-8E20E6C3CE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B83E2C0-FF67-475A-8066-74786E6091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7C01466-D612-4807-96CE-D5924D5D82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E82CBED-4679-4D15-8B5C-358C834720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D0B527C-0EE6-43B5-A382-3C796C91E5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3EED468-32EE-48CF-B525-89696C43F09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F39C1AE-D78C-4B11-8FCD-39E4C6E6A2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3BA9D32-E525-4D43-A482-EEF57F1AE0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D3F4160-4BB3-4463-AF49-977093B7AB9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63BD7A3-84C2-4B3E-A2EF-342A0BE230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56E4A78-19F9-4D9F-ABA0-AE27DB9606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E59EFAA6-4837-435A-B758-65CC1F198AE3}"/>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22C64DA-FA2B-4C22-BB49-E580617D961A}"/>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EE3AE858-3DFF-4BC3-91EC-60611C14416D}"/>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8D5E578-8FE8-4940-B3FC-A7F67112019A}"/>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CCD79062-E209-4CD7-BC3A-DAA8F6934417}"/>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53D3471-AD9D-4261-92D8-666A7145FA8D}"/>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BDF2CA3-F84F-42B7-94B6-2A8E2761AF8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D705A6FF-3BE7-47FB-ACAD-987813396E5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C9B7E582-B720-47DD-B08E-4A70B6E770B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E40C5597-0CB3-47E8-AA34-237DD6D5496E}"/>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893F53F9-40D4-4977-8BA8-FB246106A04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9BFFD6-E056-4B8E-9CC0-A37764329E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4E375CE-8E04-48EC-A0D1-DBD8307154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3C9444-1F25-4D12-BAA3-31AD56908C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F40F30-98FE-4EDF-86D7-EAE61D10A0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6B7F2F-3483-4B84-8ECA-9ED1AC8DF7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a:extLst>
            <a:ext uri="{FF2B5EF4-FFF2-40B4-BE49-F238E27FC236}">
              <a16:creationId xmlns:a16="http://schemas.microsoft.com/office/drawing/2014/main" id="{717748E9-1FE2-4DE4-B898-5FAB9E3BDB17}"/>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CC7D0D3-F6F8-48F0-84F5-96204A315FC9}"/>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92" name="楕円 191">
          <a:extLst>
            <a:ext uri="{FF2B5EF4-FFF2-40B4-BE49-F238E27FC236}">
              <a16:creationId xmlns:a16="http://schemas.microsoft.com/office/drawing/2014/main" id="{D71766F2-CEDC-41F5-9A91-4575767CBAD3}"/>
            </a:ext>
          </a:extLst>
        </xdr:cNvPr>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35923</xdr:rowOff>
    </xdr:to>
    <xdr:cxnSp macro="">
      <xdr:nvCxnSpPr>
        <xdr:cNvPr id="193" name="直線コネクタ 192">
          <a:extLst>
            <a:ext uri="{FF2B5EF4-FFF2-40B4-BE49-F238E27FC236}">
              <a16:creationId xmlns:a16="http://schemas.microsoft.com/office/drawing/2014/main" id="{AB6DE6F3-3FF1-41C0-B9A3-ACB6340A1015}"/>
            </a:ext>
          </a:extLst>
        </xdr:cNvPr>
        <xdr:cNvCxnSpPr/>
      </xdr:nvCxnSpPr>
      <xdr:spPr>
        <a:xfrm>
          <a:off x="3797300" y="104747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4" name="楕円 193">
          <a:extLst>
            <a:ext uri="{FF2B5EF4-FFF2-40B4-BE49-F238E27FC236}">
              <a16:creationId xmlns:a16="http://schemas.microsoft.com/office/drawing/2014/main" id="{963FD37D-8FD9-488E-8950-082C28865209}"/>
            </a:ext>
          </a:extLst>
        </xdr:cNvPr>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16328</xdr:rowOff>
    </xdr:to>
    <xdr:cxnSp macro="">
      <xdr:nvCxnSpPr>
        <xdr:cNvPr id="195" name="直線コネクタ 194">
          <a:extLst>
            <a:ext uri="{FF2B5EF4-FFF2-40B4-BE49-F238E27FC236}">
              <a16:creationId xmlns:a16="http://schemas.microsoft.com/office/drawing/2014/main" id="{849C55BA-6762-4C21-B6D8-F12D533B16B6}"/>
            </a:ext>
          </a:extLst>
        </xdr:cNvPr>
        <xdr:cNvCxnSpPr/>
      </xdr:nvCxnSpPr>
      <xdr:spPr>
        <a:xfrm>
          <a:off x="2908300" y="104535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94524</xdr:rowOff>
    </xdr:from>
    <xdr:to>
      <xdr:col>10</xdr:col>
      <xdr:colOff>165100</xdr:colOff>
      <xdr:row>61</xdr:row>
      <xdr:rowOff>24674</xdr:rowOff>
    </xdr:to>
    <xdr:sp macro="" textlink="">
      <xdr:nvSpPr>
        <xdr:cNvPr id="196" name="楕円 195">
          <a:extLst>
            <a:ext uri="{FF2B5EF4-FFF2-40B4-BE49-F238E27FC236}">
              <a16:creationId xmlns:a16="http://schemas.microsoft.com/office/drawing/2014/main" id="{86B4D019-B270-48F0-A91B-DB6CBD4677B7}"/>
            </a:ext>
          </a:extLst>
        </xdr:cNvPr>
        <xdr:cNvSpPr/>
      </xdr:nvSpPr>
      <xdr:spPr>
        <a:xfrm>
          <a:off x="1968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145324</xdr:rowOff>
    </xdr:from>
    <xdr:to>
      <xdr:col>15</xdr:col>
      <xdr:colOff>50800</xdr:colOff>
      <xdr:row>60</xdr:row>
      <xdr:rowOff>166551</xdr:rowOff>
    </xdr:to>
    <xdr:cxnSp macro="">
      <xdr:nvCxnSpPr>
        <xdr:cNvPr id="197" name="直線コネクタ 196">
          <a:extLst>
            <a:ext uri="{FF2B5EF4-FFF2-40B4-BE49-F238E27FC236}">
              <a16:creationId xmlns:a16="http://schemas.microsoft.com/office/drawing/2014/main" id="{C5A17EDC-3030-4176-806D-BC6B9BA9C00D}"/>
            </a:ext>
          </a:extLst>
        </xdr:cNvPr>
        <xdr:cNvCxnSpPr/>
      </xdr:nvCxnSpPr>
      <xdr:spPr>
        <a:xfrm>
          <a:off x="2019300" y="10432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a:extLst>
            <a:ext uri="{FF2B5EF4-FFF2-40B4-BE49-F238E27FC236}">
              <a16:creationId xmlns:a16="http://schemas.microsoft.com/office/drawing/2014/main" id="{7300D000-310F-46CC-9124-78F63307F301}"/>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145324</xdr:rowOff>
    </xdr:to>
    <xdr:cxnSp macro="">
      <xdr:nvCxnSpPr>
        <xdr:cNvPr id="199" name="直線コネクタ 198">
          <a:extLst>
            <a:ext uri="{FF2B5EF4-FFF2-40B4-BE49-F238E27FC236}">
              <a16:creationId xmlns:a16="http://schemas.microsoft.com/office/drawing/2014/main" id="{8C82BC58-BC87-458A-805E-1243BFDD4B10}"/>
            </a:ext>
          </a:extLst>
        </xdr:cNvPr>
        <xdr:cNvCxnSpPr/>
      </xdr:nvCxnSpPr>
      <xdr:spPr>
        <a:xfrm>
          <a:off x="1130300" y="1041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20322BC-AC16-4CFF-8B27-0F22336D8C9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1E5FD6C-FB19-459B-BDEF-5D7CE387DF7D}"/>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589C2CB-3835-4652-9EB3-032B0261424E}"/>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39B8588-1B95-4548-B49A-27A660AA9158}"/>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58255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2DCF926-EE06-4D34-A7F6-EC1D68084785}"/>
            </a:ext>
          </a:extLst>
        </xdr:cNvPr>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662CBE3-82F1-4FC0-BF99-D4BF6795AB17}"/>
            </a:ext>
          </a:extLst>
        </xdr:cNvPr>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9F8850B-C219-456A-AF84-B699B0F166A1}"/>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4D22174-5733-4415-9E84-62F52347CDC3}"/>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F22273F-C2B0-48E6-A2C8-7B8DB5589D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AD8B253-1759-450F-A979-4942432976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C889C24-3389-492B-BD37-DA403E3867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774C922-15AC-4DF9-B371-5DA5B1CBF3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C30825B-2479-4650-9FAF-65B4033DCD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D13540D-5DF9-4AD7-B339-CE052F27A61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1418B01-B2BF-4000-8D36-691AE3B056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94E3B27-FE2F-4D25-9FD0-45BCA2A5E9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D6C961A-F53B-4031-A380-9A8B816C03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105CA49-68FD-475B-A9A8-E711F41565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E9E2420-AE90-4F8B-9AB2-4B3635CD665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0C4718A-1F83-4D35-BEE7-7424C90512B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DFB8C1E-0603-4454-B027-7CD98116C1E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46F256D-68BD-413B-890D-6D0994C469C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5024518-E6DB-4867-A128-F6362CB6059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4245C2AD-3F54-4DAD-BACB-238BE156603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894ED69-775C-487B-B127-DE998C9796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BD8EF8C4-82EF-4452-9300-3F9C3852E87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E85127A-9429-4F2F-9675-826F09D868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4D97DA6-D6DB-4D84-BCDC-4A95B319BE2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BC0367A-232D-436F-8004-7395B49A3F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A2CB17A7-BF5A-48D8-B03F-B34A185E2936}"/>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54A84F5-2F03-4F0C-B1D8-AFAB8F8160C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EA560830-710A-4598-A516-7F6BDFFF5074}"/>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8E6ADD5-FF99-44A1-95E6-D156EBD15599}"/>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32D5D46E-5396-4192-87AD-1817312661C3}"/>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64770AD-5626-42F1-BAAC-29111F1744C1}"/>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13F0496C-80C0-438C-9B96-0C0EF882AA0F}"/>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F0DC7E68-426C-46BB-B722-C340B70A0221}"/>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63FAF358-8709-4D05-8A01-06B54E7B8129}"/>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E807F5D7-0C8E-4528-858A-0CEE7E6B5F9B}"/>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9147561A-1328-4FA4-8B73-56D2B7F953BC}"/>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EBD8112-9929-44C8-A90E-E40B29A2371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C638DC2-741F-4C3A-AD7D-1B8FC7CD7F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55D30C-1144-47AA-989C-48D4F04F92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2FDF96-77B7-4E0A-B0E8-27FC02368D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6BEE06-63A3-47C3-95B3-6727F3A3D3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8296</xdr:rowOff>
    </xdr:from>
    <xdr:to>
      <xdr:col>55</xdr:col>
      <xdr:colOff>50800</xdr:colOff>
      <xdr:row>63</xdr:row>
      <xdr:rowOff>109896</xdr:rowOff>
    </xdr:to>
    <xdr:sp macro="" textlink="">
      <xdr:nvSpPr>
        <xdr:cNvPr id="245" name="楕円 244">
          <a:extLst>
            <a:ext uri="{FF2B5EF4-FFF2-40B4-BE49-F238E27FC236}">
              <a16:creationId xmlns:a16="http://schemas.microsoft.com/office/drawing/2014/main" id="{722762C1-008D-4FC9-8334-33CEC80CE7E0}"/>
            </a:ext>
          </a:extLst>
        </xdr:cNvPr>
        <xdr:cNvSpPr/>
      </xdr:nvSpPr>
      <xdr:spPr>
        <a:xfrm>
          <a:off x="10426700" y="108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94673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EA68268-46B6-413D-9617-40FB9D31C044}"/>
            </a:ext>
          </a:extLst>
        </xdr:cNvPr>
        <xdr:cNvSpPr txBox="1"/>
      </xdr:nvSpPr>
      <xdr:spPr>
        <a:xfrm>
          <a:off x="10515600" y="107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11140</xdr:rowOff>
    </xdr:from>
    <xdr:to>
      <xdr:col>50</xdr:col>
      <xdr:colOff>165100</xdr:colOff>
      <xdr:row>63</xdr:row>
      <xdr:rowOff>112740</xdr:rowOff>
    </xdr:to>
    <xdr:sp macro="" textlink="">
      <xdr:nvSpPr>
        <xdr:cNvPr id="247" name="楕円 246">
          <a:extLst>
            <a:ext uri="{FF2B5EF4-FFF2-40B4-BE49-F238E27FC236}">
              <a16:creationId xmlns:a16="http://schemas.microsoft.com/office/drawing/2014/main" id="{75363497-BE80-43FD-894B-8826A4C6AFBD}"/>
            </a:ext>
          </a:extLst>
        </xdr:cNvPr>
        <xdr:cNvSpPr/>
      </xdr:nvSpPr>
      <xdr:spPr>
        <a:xfrm>
          <a:off x="9588500" y="108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59096</xdr:rowOff>
    </xdr:from>
    <xdr:to>
      <xdr:col>55</xdr:col>
      <xdr:colOff>0</xdr:colOff>
      <xdr:row>63</xdr:row>
      <xdr:rowOff>61940</xdr:rowOff>
    </xdr:to>
    <xdr:cxnSp macro="">
      <xdr:nvCxnSpPr>
        <xdr:cNvPr id="248" name="直線コネクタ 247">
          <a:extLst>
            <a:ext uri="{FF2B5EF4-FFF2-40B4-BE49-F238E27FC236}">
              <a16:creationId xmlns:a16="http://schemas.microsoft.com/office/drawing/2014/main" id="{BF5D4475-24EC-4ECB-A8C4-D64D7B93A2B9}"/>
            </a:ext>
          </a:extLst>
        </xdr:cNvPr>
        <xdr:cNvCxnSpPr/>
      </xdr:nvCxnSpPr>
      <xdr:spPr>
        <a:xfrm flipV="1">
          <a:off x="9639300" y="10860446"/>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12729</xdr:rowOff>
    </xdr:from>
    <xdr:to>
      <xdr:col>46</xdr:col>
      <xdr:colOff>38100</xdr:colOff>
      <xdr:row>63</xdr:row>
      <xdr:rowOff>114329</xdr:rowOff>
    </xdr:to>
    <xdr:sp macro="" textlink="">
      <xdr:nvSpPr>
        <xdr:cNvPr id="249" name="楕円 248">
          <a:extLst>
            <a:ext uri="{FF2B5EF4-FFF2-40B4-BE49-F238E27FC236}">
              <a16:creationId xmlns:a16="http://schemas.microsoft.com/office/drawing/2014/main" id="{EBAA37F0-0393-42B3-A888-0C3BC4682145}"/>
            </a:ext>
          </a:extLst>
        </xdr:cNvPr>
        <xdr:cNvSpPr/>
      </xdr:nvSpPr>
      <xdr:spPr>
        <a:xfrm>
          <a:off x="8699500" y="10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61940</xdr:rowOff>
    </xdr:from>
    <xdr:to>
      <xdr:col>50</xdr:col>
      <xdr:colOff>114300</xdr:colOff>
      <xdr:row>63</xdr:row>
      <xdr:rowOff>63529</xdr:rowOff>
    </xdr:to>
    <xdr:cxnSp macro="">
      <xdr:nvCxnSpPr>
        <xdr:cNvPr id="250" name="直線コネクタ 249">
          <a:extLst>
            <a:ext uri="{FF2B5EF4-FFF2-40B4-BE49-F238E27FC236}">
              <a16:creationId xmlns:a16="http://schemas.microsoft.com/office/drawing/2014/main" id="{16232365-C611-4509-8656-AFCA68AA3A88}"/>
            </a:ext>
          </a:extLst>
        </xdr:cNvPr>
        <xdr:cNvCxnSpPr/>
      </xdr:nvCxnSpPr>
      <xdr:spPr>
        <a:xfrm flipV="1">
          <a:off x="8750300" y="10863290"/>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15697</xdr:rowOff>
    </xdr:from>
    <xdr:to>
      <xdr:col>41</xdr:col>
      <xdr:colOff>101600</xdr:colOff>
      <xdr:row>63</xdr:row>
      <xdr:rowOff>117297</xdr:rowOff>
    </xdr:to>
    <xdr:sp macro="" textlink="">
      <xdr:nvSpPr>
        <xdr:cNvPr id="251" name="楕円 250">
          <a:extLst>
            <a:ext uri="{FF2B5EF4-FFF2-40B4-BE49-F238E27FC236}">
              <a16:creationId xmlns:a16="http://schemas.microsoft.com/office/drawing/2014/main" id="{E1013D5C-4241-4945-96DD-776500728616}"/>
            </a:ext>
          </a:extLst>
        </xdr:cNvPr>
        <xdr:cNvSpPr/>
      </xdr:nvSpPr>
      <xdr:spPr>
        <a:xfrm>
          <a:off x="7810500" y="10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63529</xdr:rowOff>
    </xdr:from>
    <xdr:to>
      <xdr:col>45</xdr:col>
      <xdr:colOff>177800</xdr:colOff>
      <xdr:row>63</xdr:row>
      <xdr:rowOff>66497</xdr:rowOff>
    </xdr:to>
    <xdr:cxnSp macro="">
      <xdr:nvCxnSpPr>
        <xdr:cNvPr id="252" name="直線コネクタ 251">
          <a:extLst>
            <a:ext uri="{FF2B5EF4-FFF2-40B4-BE49-F238E27FC236}">
              <a16:creationId xmlns:a16="http://schemas.microsoft.com/office/drawing/2014/main" id="{FE4F0E56-841B-4140-A4BC-60378D24F493}"/>
            </a:ext>
          </a:extLst>
        </xdr:cNvPr>
        <xdr:cNvCxnSpPr/>
      </xdr:nvCxnSpPr>
      <xdr:spPr>
        <a:xfrm flipV="1">
          <a:off x="7861300" y="10864879"/>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17490</xdr:rowOff>
    </xdr:from>
    <xdr:to>
      <xdr:col>36</xdr:col>
      <xdr:colOff>165100</xdr:colOff>
      <xdr:row>63</xdr:row>
      <xdr:rowOff>119090</xdr:rowOff>
    </xdr:to>
    <xdr:sp macro="" textlink="">
      <xdr:nvSpPr>
        <xdr:cNvPr id="253" name="楕円 252">
          <a:extLst>
            <a:ext uri="{FF2B5EF4-FFF2-40B4-BE49-F238E27FC236}">
              <a16:creationId xmlns:a16="http://schemas.microsoft.com/office/drawing/2014/main" id="{3842CAAF-EE65-4E1C-9BE5-FB7E7A976E0B}"/>
            </a:ext>
          </a:extLst>
        </xdr:cNvPr>
        <xdr:cNvSpPr/>
      </xdr:nvSpPr>
      <xdr:spPr>
        <a:xfrm>
          <a:off x="69215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66497</xdr:rowOff>
    </xdr:from>
    <xdr:to>
      <xdr:col>41</xdr:col>
      <xdr:colOff>50800</xdr:colOff>
      <xdr:row>63</xdr:row>
      <xdr:rowOff>68290</xdr:rowOff>
    </xdr:to>
    <xdr:cxnSp macro="">
      <xdr:nvCxnSpPr>
        <xdr:cNvPr id="254" name="直線コネクタ 253">
          <a:extLst>
            <a:ext uri="{FF2B5EF4-FFF2-40B4-BE49-F238E27FC236}">
              <a16:creationId xmlns:a16="http://schemas.microsoft.com/office/drawing/2014/main" id="{7D794FA0-636E-458C-ADF8-2004D43A2AE8}"/>
            </a:ext>
          </a:extLst>
        </xdr:cNvPr>
        <xdr:cNvCxnSpPr/>
      </xdr:nvCxnSpPr>
      <xdr:spPr>
        <a:xfrm flipV="1">
          <a:off x="6972300" y="10867847"/>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0E0DE53-51BA-4EDF-B5B1-1E417CDDA4BC}"/>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CB35C14-2D0C-457C-B623-7CE58B3E005C}"/>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7A4555C-BB5C-4AA7-AC06-9DA26D330F52}"/>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E07A6019-4DB5-4D62-9745-E76C1B14C980}"/>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103867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A6B2B99-E3AA-4C2E-AA1F-03718EF1C3F8}"/>
            </a:ext>
          </a:extLst>
        </xdr:cNvPr>
        <xdr:cNvSpPr txBox="1"/>
      </xdr:nvSpPr>
      <xdr:spPr>
        <a:xfrm>
          <a:off x="9327095" y="1090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105456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ADFCB0B-7C15-44DF-9FD3-FCB5029A6286}"/>
            </a:ext>
          </a:extLst>
        </xdr:cNvPr>
        <xdr:cNvSpPr txBox="1"/>
      </xdr:nvSpPr>
      <xdr:spPr>
        <a:xfrm>
          <a:off x="8450795" y="109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108424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5115237-192A-48EA-B34F-436A365F6561}"/>
            </a:ext>
          </a:extLst>
        </xdr:cNvPr>
        <xdr:cNvSpPr txBox="1"/>
      </xdr:nvSpPr>
      <xdr:spPr>
        <a:xfrm>
          <a:off x="7561795" y="10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110217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92ACF8D-C9D6-4122-99C0-C2013E9F9473}"/>
            </a:ext>
          </a:extLst>
        </xdr:cNvPr>
        <xdr:cNvSpPr txBox="1"/>
      </xdr:nvSpPr>
      <xdr:spPr>
        <a:xfrm>
          <a:off x="6672795" y="109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0A60E32-D2EB-40C0-8556-F50E88D4ED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9D79136-3713-45C5-B99E-415D54EEA3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7C5657E-9AFB-4731-AA6A-EDC1ABD1DB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563CB20-AE1D-4130-B582-721B4B8F48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CBF6EFE-6921-4A3B-A169-11CE98576F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1DCE928-9968-4D93-A24E-6FF5444999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25E10A5-C524-4859-9146-666E55F1AE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AE28665-7471-48EB-834E-0FE00F7843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21E497C-EAA2-459D-8944-C5A447F667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42275C0-C135-4A1C-9C17-6EEA81D034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5BFE4E1-B35D-4D50-9198-D606FFFFAE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488689D-C6FB-45A7-91A0-5C8F73685A0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54A2228-FDEF-4787-AED0-3BC59E407C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C2FB6DF-26D5-4FDF-A0D8-EFA4A7BF94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16826BB-1CCD-4287-B205-56838DDBFC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B2BD5A5-FE50-4635-B619-5DE31405CEE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04C2631-C98E-470E-A15D-99C98634A5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5555E1F-AB75-498E-861A-C3210151E41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D3B4C40-5352-4039-AB67-EB4F6E75D7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F10B974-0F88-461D-9E65-87FD905A64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DE61930-85C1-4B54-B14F-E84C306D804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DDE06C7-81D7-4697-A672-45B58DCE4B5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1D16FED3-3F20-4E28-990C-0A480A1E38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5413657-6B11-40F8-ABE8-9431E704FB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9407CD1-1BAC-4B92-9B7C-6CF6B58488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C161A11C-4447-4C7B-BC2A-62BED13E57EB}"/>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EC9D066-F58E-465B-8ADE-C356CF4B8382}"/>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7C4163CD-5EC0-4A50-94B4-A9E4C5420D03}"/>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A1CB04EA-D624-441D-81BE-D19E553A6033}"/>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AA180391-6340-4E33-81D3-88A2DE701F1B}"/>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6D15EDD-301F-4DFD-85F0-EF7E98F93352}"/>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E2A5C9D1-6768-42B1-96FC-C68FF86915A1}"/>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EBC6B1D4-545B-468F-9E77-E80FE0A835F2}"/>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111E5A85-D5A4-4227-91CA-7210438E7501}"/>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AD588E9E-B3CA-4559-BD67-D80DA96CCFCA}"/>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4345A0FA-FF0F-4487-B0A3-DC333625EA5D}"/>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EA6782-CC5B-4A2E-A544-E3B6BE2ED8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4AD384-669E-4F82-8A39-F1575524B5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6E024E-9F27-40C7-B8FA-00628A3DC7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5A4AE5C-B410-4D42-B4FD-8CF95E67C3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89A1CD6-8A09-4C7C-8F03-1345E60635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xdr:rowOff>
    </xdr:from>
    <xdr:to>
      <xdr:col>24</xdr:col>
      <xdr:colOff>114300</xdr:colOff>
      <xdr:row>81</xdr:row>
      <xdr:rowOff>110127</xdr:rowOff>
    </xdr:to>
    <xdr:sp macro="" textlink="">
      <xdr:nvSpPr>
        <xdr:cNvPr id="304" name="楕円 303">
          <a:extLst>
            <a:ext uri="{FF2B5EF4-FFF2-40B4-BE49-F238E27FC236}">
              <a16:creationId xmlns:a16="http://schemas.microsoft.com/office/drawing/2014/main" id="{E47905A7-E537-499A-98B1-CE6119EE07E7}"/>
            </a:ext>
          </a:extLst>
        </xdr:cNvPr>
        <xdr:cNvSpPr/>
      </xdr:nvSpPr>
      <xdr:spPr>
        <a:xfrm>
          <a:off x="4584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31404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A7FB73D-F3BC-4B4D-AB37-1A17FBF2A968}"/>
            </a:ext>
          </a:extLst>
        </xdr:cNvPr>
        <xdr:cNvSpPr txBox="1"/>
      </xdr:nvSpPr>
      <xdr:spPr>
        <a:xfrm>
          <a:off x="4673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109764</xdr:rowOff>
    </xdr:from>
    <xdr:to>
      <xdr:col>20</xdr:col>
      <xdr:colOff>38100</xdr:colOff>
      <xdr:row>81</xdr:row>
      <xdr:rowOff>39914</xdr:rowOff>
    </xdr:to>
    <xdr:sp macro="" textlink="">
      <xdr:nvSpPr>
        <xdr:cNvPr id="306" name="楕円 305">
          <a:extLst>
            <a:ext uri="{FF2B5EF4-FFF2-40B4-BE49-F238E27FC236}">
              <a16:creationId xmlns:a16="http://schemas.microsoft.com/office/drawing/2014/main" id="{193B5F7D-01EF-42DB-970A-A52D0171089B}"/>
            </a:ext>
          </a:extLst>
        </xdr:cNvPr>
        <xdr:cNvSpPr/>
      </xdr:nvSpPr>
      <xdr:spPr>
        <a:xfrm>
          <a:off x="3746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160564</xdr:rowOff>
    </xdr:from>
    <xdr:to>
      <xdr:col>24</xdr:col>
      <xdr:colOff>63500</xdr:colOff>
      <xdr:row>81</xdr:row>
      <xdr:rowOff>59327</xdr:rowOff>
    </xdr:to>
    <xdr:cxnSp macro="">
      <xdr:nvCxnSpPr>
        <xdr:cNvPr id="307" name="直線コネクタ 306">
          <a:extLst>
            <a:ext uri="{FF2B5EF4-FFF2-40B4-BE49-F238E27FC236}">
              <a16:creationId xmlns:a16="http://schemas.microsoft.com/office/drawing/2014/main" id="{E55EFAF6-312B-4CB6-90F5-EC56B1A75D27}"/>
            </a:ext>
          </a:extLst>
        </xdr:cNvPr>
        <xdr:cNvCxnSpPr/>
      </xdr:nvCxnSpPr>
      <xdr:spPr>
        <a:xfrm>
          <a:off x="3797300" y="1387656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308" name="楕円 307">
          <a:extLst>
            <a:ext uri="{FF2B5EF4-FFF2-40B4-BE49-F238E27FC236}">
              <a16:creationId xmlns:a16="http://schemas.microsoft.com/office/drawing/2014/main" id="{DD534F03-5AB1-4FE7-BF70-576BD9D77A8E}"/>
            </a:ext>
          </a:extLst>
        </xdr:cNvPr>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160564</xdr:rowOff>
    </xdr:to>
    <xdr:cxnSp macro="">
      <xdr:nvCxnSpPr>
        <xdr:cNvPr id="309" name="直線コネクタ 308">
          <a:extLst>
            <a:ext uri="{FF2B5EF4-FFF2-40B4-BE49-F238E27FC236}">
              <a16:creationId xmlns:a16="http://schemas.microsoft.com/office/drawing/2014/main" id="{5970D7FD-B8CB-48DA-9F93-141E96F8E9BE}"/>
            </a:ext>
          </a:extLst>
        </xdr:cNvPr>
        <xdr:cNvCxnSpPr/>
      </xdr:nvCxnSpPr>
      <xdr:spPr>
        <a:xfrm>
          <a:off x="2908300" y="138063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140788</xdr:rowOff>
    </xdr:from>
    <xdr:to>
      <xdr:col>10</xdr:col>
      <xdr:colOff>165100</xdr:colOff>
      <xdr:row>80</xdr:row>
      <xdr:rowOff>70938</xdr:rowOff>
    </xdr:to>
    <xdr:sp macro="" textlink="">
      <xdr:nvSpPr>
        <xdr:cNvPr id="310" name="楕円 309">
          <a:extLst>
            <a:ext uri="{FF2B5EF4-FFF2-40B4-BE49-F238E27FC236}">
              <a16:creationId xmlns:a16="http://schemas.microsoft.com/office/drawing/2014/main" id="{EEE72B2A-55CD-49BA-B0AC-CF365E543C16}"/>
            </a:ext>
          </a:extLst>
        </xdr:cNvPr>
        <xdr:cNvSpPr/>
      </xdr:nvSpPr>
      <xdr:spPr>
        <a:xfrm>
          <a:off x="1968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20138</xdr:rowOff>
    </xdr:from>
    <xdr:to>
      <xdr:col>15</xdr:col>
      <xdr:colOff>50800</xdr:colOff>
      <xdr:row>80</xdr:row>
      <xdr:rowOff>90351</xdr:rowOff>
    </xdr:to>
    <xdr:cxnSp macro="">
      <xdr:nvCxnSpPr>
        <xdr:cNvPr id="311" name="直線コネクタ 310">
          <a:extLst>
            <a:ext uri="{FF2B5EF4-FFF2-40B4-BE49-F238E27FC236}">
              <a16:creationId xmlns:a16="http://schemas.microsoft.com/office/drawing/2014/main" id="{9AF27E6B-77A1-4B7C-BDE0-627862B2D25C}"/>
            </a:ext>
          </a:extLst>
        </xdr:cNvPr>
        <xdr:cNvCxnSpPr/>
      </xdr:nvCxnSpPr>
      <xdr:spPr>
        <a:xfrm>
          <a:off x="2019300" y="137361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70576</xdr:rowOff>
    </xdr:from>
    <xdr:to>
      <xdr:col>6</xdr:col>
      <xdr:colOff>38100</xdr:colOff>
      <xdr:row>80</xdr:row>
      <xdr:rowOff>726</xdr:rowOff>
    </xdr:to>
    <xdr:sp macro="" textlink="">
      <xdr:nvSpPr>
        <xdr:cNvPr id="312" name="楕円 311">
          <a:extLst>
            <a:ext uri="{FF2B5EF4-FFF2-40B4-BE49-F238E27FC236}">
              <a16:creationId xmlns:a16="http://schemas.microsoft.com/office/drawing/2014/main" id="{27517DF3-91B9-4DCA-ADAA-D2FE8C0D0F4A}"/>
            </a:ext>
          </a:extLst>
        </xdr:cNvPr>
        <xdr:cNvSpPr/>
      </xdr:nvSpPr>
      <xdr:spPr>
        <a:xfrm>
          <a:off x="1079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121376</xdr:rowOff>
    </xdr:from>
    <xdr:to>
      <xdr:col>10</xdr:col>
      <xdr:colOff>114300</xdr:colOff>
      <xdr:row>80</xdr:row>
      <xdr:rowOff>20138</xdr:rowOff>
    </xdr:to>
    <xdr:cxnSp macro="">
      <xdr:nvCxnSpPr>
        <xdr:cNvPr id="313" name="直線コネクタ 312">
          <a:extLst>
            <a:ext uri="{FF2B5EF4-FFF2-40B4-BE49-F238E27FC236}">
              <a16:creationId xmlns:a16="http://schemas.microsoft.com/office/drawing/2014/main" id="{6DBE108C-53CC-4C4E-801D-A1F3FD44FE7D}"/>
            </a:ext>
          </a:extLst>
        </xdr:cNvPr>
        <xdr:cNvCxnSpPr/>
      </xdr:nvCxnSpPr>
      <xdr:spPr>
        <a:xfrm>
          <a:off x="1130300" y="1366592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438AE963-F7F5-4540-B02D-D95F011B6D14}"/>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A2248F9-BE17-4E3F-8131-16A865F06CB5}"/>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D0C8BE25-85B8-4B7C-BA19-D771E8BF9088}"/>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578332FB-B92F-4B20-89D8-D8CB6069944B}"/>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56441</xdr:rowOff>
    </xdr:from>
    <xdr:ext cx="405111" cy="259045"/>
    <xdr:sp macro="" textlink="">
      <xdr:nvSpPr>
        <xdr:cNvPr id="318" name="n_1mainValue【公営住宅】&#10;有形固定資産減価償却率">
          <a:extLst>
            <a:ext uri="{FF2B5EF4-FFF2-40B4-BE49-F238E27FC236}">
              <a16:creationId xmlns:a16="http://schemas.microsoft.com/office/drawing/2014/main" id="{734306B0-6615-4FD8-BA6A-881B6C1AF6B7}"/>
            </a:ext>
          </a:extLst>
        </xdr:cNvPr>
        <xdr:cNvSpPr txBox="1"/>
      </xdr:nvSpPr>
      <xdr:spPr>
        <a:xfrm>
          <a:off x="3582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319" name="n_2mainValue【公営住宅】&#10;有形固定資産減価償却率">
          <a:extLst>
            <a:ext uri="{FF2B5EF4-FFF2-40B4-BE49-F238E27FC236}">
              <a16:creationId xmlns:a16="http://schemas.microsoft.com/office/drawing/2014/main" id="{7E0FD36F-98EA-4CA3-B376-718E0B512C9E}"/>
            </a:ext>
          </a:extLst>
        </xdr:cNvPr>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87465</xdr:rowOff>
    </xdr:from>
    <xdr:ext cx="405111" cy="259045"/>
    <xdr:sp macro="" textlink="">
      <xdr:nvSpPr>
        <xdr:cNvPr id="320" name="n_3mainValue【公営住宅】&#10;有形固定資産減価償却率">
          <a:extLst>
            <a:ext uri="{FF2B5EF4-FFF2-40B4-BE49-F238E27FC236}">
              <a16:creationId xmlns:a16="http://schemas.microsoft.com/office/drawing/2014/main" id="{4E96840E-8C1F-49A4-B596-07C357982891}"/>
            </a:ext>
          </a:extLst>
        </xdr:cNvPr>
        <xdr:cNvSpPr txBox="1"/>
      </xdr:nvSpPr>
      <xdr:spPr>
        <a:xfrm>
          <a:off x="18167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17253</xdr:rowOff>
    </xdr:from>
    <xdr:ext cx="405111" cy="259045"/>
    <xdr:sp macro="" textlink="">
      <xdr:nvSpPr>
        <xdr:cNvPr id="321" name="n_4mainValue【公営住宅】&#10;有形固定資産減価償却率">
          <a:extLst>
            <a:ext uri="{FF2B5EF4-FFF2-40B4-BE49-F238E27FC236}">
              <a16:creationId xmlns:a16="http://schemas.microsoft.com/office/drawing/2014/main" id="{CB44972B-9C5B-42A7-83B3-BDD45477CC54}"/>
            </a:ext>
          </a:extLst>
        </xdr:cNvPr>
        <xdr:cNvSpPr txBox="1"/>
      </xdr:nvSpPr>
      <xdr:spPr>
        <a:xfrm>
          <a:off x="927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D818BC4-F0F4-42A5-8208-FF51301318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D290E41-ABD7-418E-967E-7C86F70233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E36B9DF-FE5B-4494-ADB4-D5009D0005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87B5024-2037-4CF8-A348-3CC3D78C44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708AE46-6CD2-4030-8A24-51117EA749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8B64ECB-2894-49BF-8A98-F52B7CB9AE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930CAFD-22C7-4952-B7E3-BDFFB7EDAB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C14CB61-D9D5-4B0D-83A5-E973A81C37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D70AB19-D158-4A26-AB12-0CF54D1CD8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A93DD48-BDB9-4580-B5BA-051DCB220E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10F3EC9-1F2A-43C2-A19B-DF053835CBD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CC2E4EB4-13C3-4A31-9A73-E0CC704DFB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99B0CE7B-5EF6-4088-98DE-43BC22F91C5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7013349-4A2D-4887-9FFC-B4BD852A83E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DCBD576-95FF-4D12-A670-8B868C93F1E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1E55F18-B6FF-4F1A-9428-D2B7CDB7245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932FC6C-8179-4ACE-AA24-B6AFC3D616B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2315E154-4557-4719-BE9B-88FCFFCF539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2640D48-6A98-48E8-AFB0-C68E809E486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92F5D733-7C8A-4FC9-9019-83477974486B}"/>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2D053AA-DEEE-4C3C-AAA0-7307B693291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26C2C94-B850-4F43-AC5B-0AB04BE123C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560BD61-6DA5-4E4B-AD1F-F909F33BE0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BA7C5D7-3DCE-4608-9C9C-424B20A73E0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763FC32-FA03-4286-915B-E595D762BA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FA26B542-ED4F-4CFE-837E-FB4479B67622}"/>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9406A1B8-29C2-47C7-9E94-33EFFD7E1A2D}"/>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1448A900-BE66-45A9-A358-62B330E48881}"/>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89A75CE3-4F7B-47A7-8A7A-52A88A9507DF}"/>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B0942C4B-C245-4B94-BF6E-72B9D5844E3E}"/>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E79D90A6-8CE1-46F1-93CB-49E5E92D5F62}"/>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F9ED3E8A-529C-4D59-982D-733E0AC8B8DE}"/>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D81768A-88FA-475E-B46E-71F272359B8E}"/>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5F643722-0376-40D5-A0E5-1799622CE2C7}"/>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5BFDC101-A9A5-49A5-B41F-1346F09895EF}"/>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8D20B28E-1664-4D69-B5A7-7F3BDACBB2AE}"/>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8AEE07-0F98-4726-9596-852577424E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A50E642-7728-4159-9716-E6FBE9859D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E9AC262-3ADD-4983-B4FA-41E3EBB5AE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67F4C2B-E5B8-480F-AF52-833D009345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C154EDC-639E-43E0-A882-9877DE079A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150259</xdr:rowOff>
    </xdr:from>
    <xdr:to>
      <xdr:col>55</xdr:col>
      <xdr:colOff>50800</xdr:colOff>
      <xdr:row>85</xdr:row>
      <xdr:rowOff>80409</xdr:rowOff>
    </xdr:to>
    <xdr:sp macro="" textlink="">
      <xdr:nvSpPr>
        <xdr:cNvPr id="363" name="楕円 362">
          <a:extLst>
            <a:ext uri="{FF2B5EF4-FFF2-40B4-BE49-F238E27FC236}">
              <a16:creationId xmlns:a16="http://schemas.microsoft.com/office/drawing/2014/main" id="{2D7944C2-FECE-49CC-B173-52A176CF93CE}"/>
            </a:ext>
          </a:extLst>
        </xdr:cNvPr>
        <xdr:cNvSpPr/>
      </xdr:nvSpPr>
      <xdr:spPr>
        <a:xfrm>
          <a:off x="10426700" y="14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128686</xdr:rowOff>
    </xdr:from>
    <xdr:ext cx="469744" cy="259045"/>
    <xdr:sp macro="" textlink="">
      <xdr:nvSpPr>
        <xdr:cNvPr id="364" name="【公営住宅】&#10;一人当たり面積該当値テキスト">
          <a:extLst>
            <a:ext uri="{FF2B5EF4-FFF2-40B4-BE49-F238E27FC236}">
              <a16:creationId xmlns:a16="http://schemas.microsoft.com/office/drawing/2014/main" id="{0DFA60E4-0EC6-4177-9049-54EB7F6EB835}"/>
            </a:ext>
          </a:extLst>
        </xdr:cNvPr>
        <xdr:cNvSpPr txBox="1"/>
      </xdr:nvSpPr>
      <xdr:spPr>
        <a:xfrm>
          <a:off x="10515600" y="1453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158097</xdr:rowOff>
    </xdr:from>
    <xdr:to>
      <xdr:col>50</xdr:col>
      <xdr:colOff>165100</xdr:colOff>
      <xdr:row>85</xdr:row>
      <xdr:rowOff>88247</xdr:rowOff>
    </xdr:to>
    <xdr:sp macro="" textlink="">
      <xdr:nvSpPr>
        <xdr:cNvPr id="365" name="楕円 364">
          <a:extLst>
            <a:ext uri="{FF2B5EF4-FFF2-40B4-BE49-F238E27FC236}">
              <a16:creationId xmlns:a16="http://schemas.microsoft.com/office/drawing/2014/main" id="{09DC7AA4-89C1-4224-8142-E6D426F08267}"/>
            </a:ext>
          </a:extLst>
        </xdr:cNvPr>
        <xdr:cNvSpPr/>
      </xdr:nvSpPr>
      <xdr:spPr>
        <a:xfrm>
          <a:off x="9588500" y="14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29609</xdr:rowOff>
    </xdr:from>
    <xdr:to>
      <xdr:col>55</xdr:col>
      <xdr:colOff>0</xdr:colOff>
      <xdr:row>85</xdr:row>
      <xdr:rowOff>37447</xdr:rowOff>
    </xdr:to>
    <xdr:cxnSp macro="">
      <xdr:nvCxnSpPr>
        <xdr:cNvPr id="366" name="直線コネクタ 365">
          <a:extLst>
            <a:ext uri="{FF2B5EF4-FFF2-40B4-BE49-F238E27FC236}">
              <a16:creationId xmlns:a16="http://schemas.microsoft.com/office/drawing/2014/main" id="{903BFEA5-2307-441C-B239-9F25FDFE44BD}"/>
            </a:ext>
          </a:extLst>
        </xdr:cNvPr>
        <xdr:cNvCxnSpPr/>
      </xdr:nvCxnSpPr>
      <xdr:spPr>
        <a:xfrm flipV="1">
          <a:off x="9639300" y="1460285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67" name="楕円 366">
          <a:extLst>
            <a:ext uri="{FF2B5EF4-FFF2-40B4-BE49-F238E27FC236}">
              <a16:creationId xmlns:a16="http://schemas.microsoft.com/office/drawing/2014/main" id="{BBDB4587-F5E0-47D0-BDF8-123CD6C15DA3}"/>
            </a:ext>
          </a:extLst>
        </xdr:cNvPr>
        <xdr:cNvSpPr/>
      </xdr:nvSpPr>
      <xdr:spPr>
        <a:xfrm>
          <a:off x="869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37447</xdr:rowOff>
    </xdr:from>
    <xdr:to>
      <xdr:col>50</xdr:col>
      <xdr:colOff>114300</xdr:colOff>
      <xdr:row>85</xdr:row>
      <xdr:rowOff>41911</xdr:rowOff>
    </xdr:to>
    <xdr:cxnSp macro="">
      <xdr:nvCxnSpPr>
        <xdr:cNvPr id="368" name="直線コネクタ 367">
          <a:extLst>
            <a:ext uri="{FF2B5EF4-FFF2-40B4-BE49-F238E27FC236}">
              <a16:creationId xmlns:a16="http://schemas.microsoft.com/office/drawing/2014/main" id="{E59C7DE7-231D-484F-BF84-D06780E61977}"/>
            </a:ext>
          </a:extLst>
        </xdr:cNvPr>
        <xdr:cNvCxnSpPr/>
      </xdr:nvCxnSpPr>
      <xdr:spPr>
        <a:xfrm flipV="1">
          <a:off x="8750300" y="14610697"/>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170724</xdr:rowOff>
    </xdr:from>
    <xdr:to>
      <xdr:col>41</xdr:col>
      <xdr:colOff>101600</xdr:colOff>
      <xdr:row>85</xdr:row>
      <xdr:rowOff>100874</xdr:rowOff>
    </xdr:to>
    <xdr:sp macro="" textlink="">
      <xdr:nvSpPr>
        <xdr:cNvPr id="369" name="楕円 368">
          <a:extLst>
            <a:ext uri="{FF2B5EF4-FFF2-40B4-BE49-F238E27FC236}">
              <a16:creationId xmlns:a16="http://schemas.microsoft.com/office/drawing/2014/main" id="{B11E32A1-717D-4F4C-AADE-5C8BE8A1ED5D}"/>
            </a:ext>
          </a:extLst>
        </xdr:cNvPr>
        <xdr:cNvSpPr/>
      </xdr:nvSpPr>
      <xdr:spPr>
        <a:xfrm>
          <a:off x="7810500" y="145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50074</xdr:rowOff>
    </xdr:to>
    <xdr:cxnSp macro="">
      <xdr:nvCxnSpPr>
        <xdr:cNvPr id="370" name="直線コネクタ 369">
          <a:extLst>
            <a:ext uri="{FF2B5EF4-FFF2-40B4-BE49-F238E27FC236}">
              <a16:creationId xmlns:a16="http://schemas.microsoft.com/office/drawing/2014/main" id="{EDCDE083-1AC4-4E84-922C-459E07D6BDAB}"/>
            </a:ext>
          </a:extLst>
        </xdr:cNvPr>
        <xdr:cNvCxnSpPr/>
      </xdr:nvCxnSpPr>
      <xdr:spPr>
        <a:xfrm flipV="1">
          <a:off x="7861300" y="146151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4282</xdr:rowOff>
    </xdr:from>
    <xdr:to>
      <xdr:col>36</xdr:col>
      <xdr:colOff>165100</xdr:colOff>
      <xdr:row>85</xdr:row>
      <xdr:rowOff>105882</xdr:rowOff>
    </xdr:to>
    <xdr:sp macro="" textlink="">
      <xdr:nvSpPr>
        <xdr:cNvPr id="371" name="楕円 370">
          <a:extLst>
            <a:ext uri="{FF2B5EF4-FFF2-40B4-BE49-F238E27FC236}">
              <a16:creationId xmlns:a16="http://schemas.microsoft.com/office/drawing/2014/main" id="{87CB467B-3FF2-4AA2-8359-34E5C21CABDA}"/>
            </a:ext>
          </a:extLst>
        </xdr:cNvPr>
        <xdr:cNvSpPr/>
      </xdr:nvSpPr>
      <xdr:spPr>
        <a:xfrm>
          <a:off x="6921500" y="145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50074</xdr:rowOff>
    </xdr:from>
    <xdr:to>
      <xdr:col>41</xdr:col>
      <xdr:colOff>50800</xdr:colOff>
      <xdr:row>85</xdr:row>
      <xdr:rowOff>55082</xdr:rowOff>
    </xdr:to>
    <xdr:cxnSp macro="">
      <xdr:nvCxnSpPr>
        <xdr:cNvPr id="372" name="直線コネクタ 371">
          <a:extLst>
            <a:ext uri="{FF2B5EF4-FFF2-40B4-BE49-F238E27FC236}">
              <a16:creationId xmlns:a16="http://schemas.microsoft.com/office/drawing/2014/main" id="{507A9660-653F-4A9C-8692-3E13FC785336}"/>
            </a:ext>
          </a:extLst>
        </xdr:cNvPr>
        <xdr:cNvCxnSpPr/>
      </xdr:nvCxnSpPr>
      <xdr:spPr>
        <a:xfrm flipV="1">
          <a:off x="6972300" y="14623324"/>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39780C79-185F-4C65-9B13-A93526B81E27}"/>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E4DA9668-A290-4EA1-95B6-9142C1AC5D51}"/>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8458BE8A-6E60-4CA7-BC75-FD642CC237B1}"/>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A38D8E60-FCED-4FC8-8A45-A49864E69482}"/>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79374</xdr:rowOff>
    </xdr:from>
    <xdr:ext cx="469744" cy="259045"/>
    <xdr:sp macro="" textlink="">
      <xdr:nvSpPr>
        <xdr:cNvPr id="377" name="n_1mainValue【公営住宅】&#10;一人当たり面積">
          <a:extLst>
            <a:ext uri="{FF2B5EF4-FFF2-40B4-BE49-F238E27FC236}">
              <a16:creationId xmlns:a16="http://schemas.microsoft.com/office/drawing/2014/main" id="{1CDF0CE3-2837-4057-83F2-63E418FD839D}"/>
            </a:ext>
          </a:extLst>
        </xdr:cNvPr>
        <xdr:cNvSpPr txBox="1"/>
      </xdr:nvSpPr>
      <xdr:spPr>
        <a:xfrm>
          <a:off x="9391727" y="146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8" name="n_2mainValue【公営住宅】&#10;一人当たり面積">
          <a:extLst>
            <a:ext uri="{FF2B5EF4-FFF2-40B4-BE49-F238E27FC236}">
              <a16:creationId xmlns:a16="http://schemas.microsoft.com/office/drawing/2014/main" id="{C52BE659-386B-4D87-B4D0-25035393F583}"/>
            </a:ext>
          </a:extLst>
        </xdr:cNvPr>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92001</xdr:rowOff>
    </xdr:from>
    <xdr:ext cx="469744" cy="259045"/>
    <xdr:sp macro="" textlink="">
      <xdr:nvSpPr>
        <xdr:cNvPr id="379" name="n_3mainValue【公営住宅】&#10;一人当たり面積">
          <a:extLst>
            <a:ext uri="{FF2B5EF4-FFF2-40B4-BE49-F238E27FC236}">
              <a16:creationId xmlns:a16="http://schemas.microsoft.com/office/drawing/2014/main" id="{5301943C-5BE9-4FC3-A21B-FD071F59A233}"/>
            </a:ext>
          </a:extLst>
        </xdr:cNvPr>
        <xdr:cNvSpPr txBox="1"/>
      </xdr:nvSpPr>
      <xdr:spPr>
        <a:xfrm>
          <a:off x="7626427" y="146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97009</xdr:rowOff>
    </xdr:from>
    <xdr:ext cx="469744" cy="259045"/>
    <xdr:sp macro="" textlink="">
      <xdr:nvSpPr>
        <xdr:cNvPr id="380" name="n_4mainValue【公営住宅】&#10;一人当たり面積">
          <a:extLst>
            <a:ext uri="{FF2B5EF4-FFF2-40B4-BE49-F238E27FC236}">
              <a16:creationId xmlns:a16="http://schemas.microsoft.com/office/drawing/2014/main" id="{D74B45B6-6754-4E5C-A87F-6C46F8B21E06}"/>
            </a:ext>
          </a:extLst>
        </xdr:cNvPr>
        <xdr:cNvSpPr txBox="1"/>
      </xdr:nvSpPr>
      <xdr:spPr>
        <a:xfrm>
          <a:off x="6737427" y="146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8E370BF-4515-42FD-B481-558BF9DA00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BA604A7-F1F5-415E-858E-EDC1FF8C84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BCBF670-E6A5-4D7C-A8BA-E16EAE72AB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CA5602D-FEA0-48C0-ADE5-5C4130E51E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5EDDB5F-5746-49B4-895B-598E44D892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F000AD5-4032-4246-AC28-3A0EF65FEA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E9A7239-AB76-4D8C-A8CA-24BC1B62A8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AAC5A01-BCCF-4C43-9C4F-F3081331989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F483275-073D-4944-82B5-5317D37F3A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8D3F85A-A0A0-487F-927F-9066A28BC5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EE1E9D8-0D0F-4C05-B8F1-A2CD7BB5DD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685C84E-9357-4D04-A533-CD25DF0B34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4E449C2-DF1B-414C-8731-145F2B2656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B4E4392-82F7-45D5-80B4-602FB9E474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3115F6F-AB4C-45BE-AA8F-DD68309E2D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D9D3ACA-2A61-485C-A69F-A20B13631F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8386E3E-347C-43C2-82A5-8F9148C139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D15D6D5-8F64-44E1-80D1-F37AB42A89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AE2F884-CD1E-4A7E-8371-7F6639A4B4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4C0BBD0-8600-46D4-8F84-61DE90AE37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FD8571A-135E-4617-A17E-393AFAAD61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A4D6174-0943-4ADC-8142-30B7660DD41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F77DFEB-6B08-4C42-B0EE-11E1F5DED62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31E172E-55A7-44AA-8AA8-9921077E9B5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B017666-E275-44E4-8C32-5AEB60FFA6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B9654D8-DF3B-441F-A92E-A5723C400A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51B9E70-96A1-49FA-8FA3-46E730B006D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C70F67AA-36DD-4BCD-853F-D6E1B12ECF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D25DC87-3FFF-48D2-A009-2D5E92EC288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1D122BF-8354-47F9-8A73-267760B879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6B9DD1C-D46A-4AE0-AC55-89E1A8E7ADF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6DA6461-E209-45CD-AE4C-834A4006AE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58F83FE-80E4-4A39-B9AA-1BEB693723D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85F2A42-85F9-4D91-AA65-4ABC04256E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932C2F1C-0773-4FBE-89E6-73F186F710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1EF99A5-E652-4EE5-8CA0-BBD1E56A1C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7EE86BB1-C216-4A31-8445-52063121B7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40B796E-4E2A-45EB-A372-F677B7A248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12D507A3-DCF0-4AFF-8AD1-E4A6239DB5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33622019-16C2-4147-9ACB-BDD5EBEA04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2FC03ABD-C956-4DBE-9E8B-47CAD8DABE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813A7D6-9442-4063-A8BF-5EF9CA30226E}"/>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C4B1400-5B56-4138-AE64-099B1EF1DEE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1DED38A-EBB0-4F22-857B-5534076F96D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2F341842-7E97-4873-8610-46D6D480266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E33620E2-8B18-457A-A2DC-81CA4878842E}"/>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E3AD4125-132E-48BC-8469-801556C039A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3D0A0038-C5F0-489D-8477-08FDF11FEA1F}"/>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5F6B6B51-DE3D-429C-87D7-CF1ED6365C86}"/>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29309D43-72B5-48A4-966D-C74C900B7E91}"/>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74783739-D3E2-4B5A-B951-C314BA839061}"/>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8F6451BE-BEFD-4D41-A8BC-95B1BD302B6D}"/>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83D9731-4917-4B2D-9E76-102EC2F83B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56070BD-7D01-441C-8854-DC9DB4E8BF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676E8E0-FDA6-4449-8C02-FEF81184D3F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B55536B-04C7-4735-8CAF-98C6436741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86A2727-8412-4B59-B736-DF853C0286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40096</xdr:rowOff>
    </xdr:from>
    <xdr:to>
      <xdr:col>85</xdr:col>
      <xdr:colOff>177800</xdr:colOff>
      <xdr:row>42</xdr:row>
      <xdr:rowOff>141696</xdr:rowOff>
    </xdr:to>
    <xdr:sp macro="" textlink="">
      <xdr:nvSpPr>
        <xdr:cNvPr id="438" name="楕円 437">
          <a:extLst>
            <a:ext uri="{FF2B5EF4-FFF2-40B4-BE49-F238E27FC236}">
              <a16:creationId xmlns:a16="http://schemas.microsoft.com/office/drawing/2014/main" id="{B5A6F8F9-6726-4ABC-AD2F-D7B82FF7CC71}"/>
            </a:ext>
          </a:extLst>
        </xdr:cNvPr>
        <xdr:cNvSpPr/>
      </xdr:nvSpPr>
      <xdr:spPr>
        <a:xfrm>
          <a:off x="162687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126473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F14168F8-2067-4567-9573-CB4C37054E40}"/>
            </a:ext>
          </a:extLst>
        </xdr:cNvPr>
        <xdr:cNvSpPr txBox="1"/>
      </xdr:nvSpPr>
      <xdr:spPr>
        <a:xfrm>
          <a:off x="16357600" y="715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31931</xdr:rowOff>
    </xdr:from>
    <xdr:to>
      <xdr:col>81</xdr:col>
      <xdr:colOff>101600</xdr:colOff>
      <xdr:row>42</xdr:row>
      <xdr:rowOff>133531</xdr:rowOff>
    </xdr:to>
    <xdr:sp macro="" textlink="">
      <xdr:nvSpPr>
        <xdr:cNvPr id="440" name="楕円 439">
          <a:extLst>
            <a:ext uri="{FF2B5EF4-FFF2-40B4-BE49-F238E27FC236}">
              <a16:creationId xmlns:a16="http://schemas.microsoft.com/office/drawing/2014/main" id="{2DBAB74D-0598-4139-A2C4-2BF336569E57}"/>
            </a:ext>
          </a:extLst>
        </xdr:cNvPr>
        <xdr:cNvSpPr/>
      </xdr:nvSpPr>
      <xdr:spPr>
        <a:xfrm>
          <a:off x="15430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82731</xdr:rowOff>
    </xdr:from>
    <xdr:to>
      <xdr:col>85</xdr:col>
      <xdr:colOff>127000</xdr:colOff>
      <xdr:row>42</xdr:row>
      <xdr:rowOff>90896</xdr:rowOff>
    </xdr:to>
    <xdr:cxnSp macro="">
      <xdr:nvCxnSpPr>
        <xdr:cNvPr id="441" name="直線コネクタ 440">
          <a:extLst>
            <a:ext uri="{FF2B5EF4-FFF2-40B4-BE49-F238E27FC236}">
              <a16:creationId xmlns:a16="http://schemas.microsoft.com/office/drawing/2014/main" id="{EBEC1E70-A71D-43ED-A205-0A499D4924B7}"/>
            </a:ext>
          </a:extLst>
        </xdr:cNvPr>
        <xdr:cNvCxnSpPr/>
      </xdr:nvCxnSpPr>
      <xdr:spPr>
        <a:xfrm>
          <a:off x="15481300" y="72836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22134</xdr:rowOff>
    </xdr:from>
    <xdr:to>
      <xdr:col>76</xdr:col>
      <xdr:colOff>165100</xdr:colOff>
      <xdr:row>42</xdr:row>
      <xdr:rowOff>123734</xdr:rowOff>
    </xdr:to>
    <xdr:sp macro="" textlink="">
      <xdr:nvSpPr>
        <xdr:cNvPr id="442" name="楕円 441">
          <a:extLst>
            <a:ext uri="{FF2B5EF4-FFF2-40B4-BE49-F238E27FC236}">
              <a16:creationId xmlns:a16="http://schemas.microsoft.com/office/drawing/2014/main" id="{5AD89973-1861-44DB-A57F-157EE49B30A5}"/>
            </a:ext>
          </a:extLst>
        </xdr:cNvPr>
        <xdr:cNvSpPr/>
      </xdr:nvSpPr>
      <xdr:spPr>
        <a:xfrm>
          <a:off x="145415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72934</xdr:rowOff>
    </xdr:from>
    <xdr:to>
      <xdr:col>81</xdr:col>
      <xdr:colOff>50800</xdr:colOff>
      <xdr:row>42</xdr:row>
      <xdr:rowOff>82731</xdr:rowOff>
    </xdr:to>
    <xdr:cxnSp macro="">
      <xdr:nvCxnSpPr>
        <xdr:cNvPr id="443" name="直線コネクタ 442">
          <a:extLst>
            <a:ext uri="{FF2B5EF4-FFF2-40B4-BE49-F238E27FC236}">
              <a16:creationId xmlns:a16="http://schemas.microsoft.com/office/drawing/2014/main" id="{F33870A3-4E7B-4CA8-8B8F-5511A028CB99}"/>
            </a:ext>
          </a:extLst>
        </xdr:cNvPr>
        <xdr:cNvCxnSpPr/>
      </xdr:nvCxnSpPr>
      <xdr:spPr>
        <a:xfrm>
          <a:off x="14592300" y="72738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10704</xdr:rowOff>
    </xdr:from>
    <xdr:to>
      <xdr:col>72</xdr:col>
      <xdr:colOff>38100</xdr:colOff>
      <xdr:row>42</xdr:row>
      <xdr:rowOff>112304</xdr:rowOff>
    </xdr:to>
    <xdr:sp macro="" textlink="">
      <xdr:nvSpPr>
        <xdr:cNvPr id="444" name="楕円 443">
          <a:extLst>
            <a:ext uri="{FF2B5EF4-FFF2-40B4-BE49-F238E27FC236}">
              <a16:creationId xmlns:a16="http://schemas.microsoft.com/office/drawing/2014/main" id="{05D0EA7B-2DF1-40CA-AC54-8D41B80388E8}"/>
            </a:ext>
          </a:extLst>
        </xdr:cNvPr>
        <xdr:cNvSpPr/>
      </xdr:nvSpPr>
      <xdr:spPr>
        <a:xfrm>
          <a:off x="13652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61504</xdr:rowOff>
    </xdr:from>
    <xdr:to>
      <xdr:col>76</xdr:col>
      <xdr:colOff>114300</xdr:colOff>
      <xdr:row>42</xdr:row>
      <xdr:rowOff>72934</xdr:rowOff>
    </xdr:to>
    <xdr:cxnSp macro="">
      <xdr:nvCxnSpPr>
        <xdr:cNvPr id="445" name="直線コネクタ 444">
          <a:extLst>
            <a:ext uri="{FF2B5EF4-FFF2-40B4-BE49-F238E27FC236}">
              <a16:creationId xmlns:a16="http://schemas.microsoft.com/office/drawing/2014/main" id="{6F3371FC-D40E-4FB2-8931-75E4EB271EBC}"/>
            </a:ext>
          </a:extLst>
        </xdr:cNvPr>
        <xdr:cNvCxnSpPr/>
      </xdr:nvCxnSpPr>
      <xdr:spPr>
        <a:xfrm>
          <a:off x="13703300" y="72624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xdr:rowOff>
    </xdr:from>
    <xdr:to>
      <xdr:col>67</xdr:col>
      <xdr:colOff>101600</xdr:colOff>
      <xdr:row>42</xdr:row>
      <xdr:rowOff>102507</xdr:rowOff>
    </xdr:to>
    <xdr:sp macro="" textlink="">
      <xdr:nvSpPr>
        <xdr:cNvPr id="446" name="楕円 445">
          <a:extLst>
            <a:ext uri="{FF2B5EF4-FFF2-40B4-BE49-F238E27FC236}">
              <a16:creationId xmlns:a16="http://schemas.microsoft.com/office/drawing/2014/main" id="{EE447FDF-7A5A-4F21-BDA8-6D0C428055DE}"/>
            </a:ext>
          </a:extLst>
        </xdr:cNvPr>
        <xdr:cNvSpPr/>
      </xdr:nvSpPr>
      <xdr:spPr>
        <a:xfrm>
          <a:off x="12763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51707</xdr:rowOff>
    </xdr:from>
    <xdr:to>
      <xdr:col>71</xdr:col>
      <xdr:colOff>177800</xdr:colOff>
      <xdr:row>42</xdr:row>
      <xdr:rowOff>61504</xdr:rowOff>
    </xdr:to>
    <xdr:cxnSp macro="">
      <xdr:nvCxnSpPr>
        <xdr:cNvPr id="447" name="直線コネクタ 446">
          <a:extLst>
            <a:ext uri="{FF2B5EF4-FFF2-40B4-BE49-F238E27FC236}">
              <a16:creationId xmlns:a16="http://schemas.microsoft.com/office/drawing/2014/main" id="{90EEC5E3-6B60-4AFF-9790-540E8D6E6532}"/>
            </a:ext>
          </a:extLst>
        </xdr:cNvPr>
        <xdr:cNvCxnSpPr/>
      </xdr:nvCxnSpPr>
      <xdr:spPr>
        <a:xfrm>
          <a:off x="12814300" y="72526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B8FF3B92-6CF0-424B-9A18-AD32F1F4123A}"/>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404EA65D-3167-4AE7-AC91-FC0220CEA6C3}"/>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A0D2503A-20A1-43D6-8E19-FD7643597F8A}"/>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5A28EA9E-9939-43EF-8409-E7FC3FEFECA4}"/>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124658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D190B94A-1C0E-4345-B897-AB7ECB4F2247}"/>
            </a:ext>
          </a:extLst>
        </xdr:cNvPr>
        <xdr:cNvSpPr txBox="1"/>
      </xdr:nvSpPr>
      <xdr:spPr>
        <a:xfrm>
          <a:off x="152660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114861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99A5704-7A10-48DB-AAFF-B3FCD98B5FB2}"/>
            </a:ext>
          </a:extLst>
        </xdr:cNvPr>
        <xdr:cNvSpPr txBox="1"/>
      </xdr:nvSpPr>
      <xdr:spPr>
        <a:xfrm>
          <a:off x="143897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103431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29BE722-45B0-49BE-B29A-B3691E42CDEC}"/>
            </a:ext>
          </a:extLst>
        </xdr:cNvPr>
        <xdr:cNvSpPr txBox="1"/>
      </xdr:nvSpPr>
      <xdr:spPr>
        <a:xfrm>
          <a:off x="13500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93634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48220873-5EF2-4489-804C-BB1CC1F289CF}"/>
            </a:ext>
          </a:extLst>
        </xdr:cNvPr>
        <xdr:cNvSpPr txBox="1"/>
      </xdr:nvSpPr>
      <xdr:spPr>
        <a:xfrm>
          <a:off x="12611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68238883-30A3-4628-9513-7AD8C463E1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367150A-135D-47CB-BD8D-5F1A4221BA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98FCC5C-78C7-46D3-97AA-70569A74DC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0B3111E-884B-4A73-88DA-34B2BEBDD8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6572099D-57DF-4A40-8CDA-0362A5CFB9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CCDFC99-50F8-459C-A103-F79B8CB27B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499F995-A3DF-4823-9C38-29DF4FA195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72F1CC7-AB85-466E-9C06-7AF5F74D62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08D22FF-5BAB-4C0C-93E2-F4EB5C2104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1AA9CC7-A9A9-429D-B6DF-3C87367671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8A831751-AE94-4D9E-98A2-4B7B83BC8E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EBF8DF62-508C-4390-9DC2-BA37354D2F5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9D33C8A5-9FCE-4523-B36E-4CAEF73A6F7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C6D5062B-1FCD-47DF-B20D-9BAF48C3D53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D81E0E89-D22E-45BF-B0EF-CB9DC512745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BC9459C4-BB43-4F39-A584-4CEE2BD053B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26FD49D4-9FC0-45CC-8A1F-BEEBBFFC7BA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F6EF968B-1139-4526-88CB-FA025AFA05C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A324BB7-53C3-48D4-801A-48F4D13297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82E7756-95A2-483D-BB5D-25C9F790C72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8025A18-492C-49BD-9E12-521DD5CA8E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33356CF1-5584-4514-98F8-EA7FBFEB697A}"/>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AD97154A-6B92-4DB0-8E6F-950992AEA56C}"/>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3643F8B4-BD61-4891-A4EB-DD57B0D616BF}"/>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D7CC5A3-65A7-4B28-B900-F3E77DE8833C}"/>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396935E8-59B2-47D9-AE16-9678AA81CBCD}"/>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D992F23D-5EFD-4A26-96AC-DA64D70D412F}"/>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FE520257-2706-4876-B358-2EE9FFED459E}"/>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52A24F7D-E793-4FC2-92FC-D6C651901FFA}"/>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FDE70B4A-C6EF-4303-98D1-1DF76118C317}"/>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4889595C-8B1F-473C-B5C8-16020326882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5FFA18BA-176F-4C0B-8769-86008032CD1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40FEA2-DC69-4ED4-8B54-0217C56FFD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93CB87C-DFD4-4F71-B8F6-6B28607DD2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BB128D8-EB73-4ED4-8ABA-486B40EE24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06D2A7C-B091-44EB-A5F3-8E4851D846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FCEAB1A-258E-4D34-9C0B-3BCB79A820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85293</xdr:rowOff>
    </xdr:from>
    <xdr:to>
      <xdr:col>116</xdr:col>
      <xdr:colOff>114300</xdr:colOff>
      <xdr:row>40</xdr:row>
      <xdr:rowOff>15443</xdr:rowOff>
    </xdr:to>
    <xdr:sp macro="" textlink="">
      <xdr:nvSpPr>
        <xdr:cNvPr id="493" name="楕円 492">
          <a:extLst>
            <a:ext uri="{FF2B5EF4-FFF2-40B4-BE49-F238E27FC236}">
              <a16:creationId xmlns:a16="http://schemas.microsoft.com/office/drawing/2014/main" id="{0B64F24A-D1EC-4881-B41D-AAD13C1B1F5E}"/>
            </a:ext>
          </a:extLst>
        </xdr:cNvPr>
        <xdr:cNvSpPr/>
      </xdr:nvSpPr>
      <xdr:spPr>
        <a:xfrm>
          <a:off x="221107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63720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9901E8D-D56E-4F8A-B9DF-DFAA2418BDF4}"/>
            </a:ext>
          </a:extLst>
        </xdr:cNvPr>
        <xdr:cNvSpPr txBox="1"/>
      </xdr:nvSpPr>
      <xdr:spPr>
        <a:xfrm>
          <a:off x="22199600" y="67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93523</xdr:rowOff>
    </xdr:from>
    <xdr:to>
      <xdr:col>112</xdr:col>
      <xdr:colOff>38100</xdr:colOff>
      <xdr:row>40</xdr:row>
      <xdr:rowOff>23673</xdr:rowOff>
    </xdr:to>
    <xdr:sp macro="" textlink="">
      <xdr:nvSpPr>
        <xdr:cNvPr id="495" name="楕円 494">
          <a:extLst>
            <a:ext uri="{FF2B5EF4-FFF2-40B4-BE49-F238E27FC236}">
              <a16:creationId xmlns:a16="http://schemas.microsoft.com/office/drawing/2014/main" id="{EE537A75-4461-4F55-894E-12A1AC5BDF07}"/>
            </a:ext>
          </a:extLst>
        </xdr:cNvPr>
        <xdr:cNvSpPr/>
      </xdr:nvSpPr>
      <xdr:spPr>
        <a:xfrm>
          <a:off x="21272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136093</xdr:rowOff>
    </xdr:from>
    <xdr:to>
      <xdr:col>116</xdr:col>
      <xdr:colOff>63500</xdr:colOff>
      <xdr:row>39</xdr:row>
      <xdr:rowOff>144323</xdr:rowOff>
    </xdr:to>
    <xdr:cxnSp macro="">
      <xdr:nvCxnSpPr>
        <xdr:cNvPr id="496" name="直線コネクタ 495">
          <a:extLst>
            <a:ext uri="{FF2B5EF4-FFF2-40B4-BE49-F238E27FC236}">
              <a16:creationId xmlns:a16="http://schemas.microsoft.com/office/drawing/2014/main" id="{17AFA15C-341D-40CD-BF9C-9E3F2CF8B73F}"/>
            </a:ext>
          </a:extLst>
        </xdr:cNvPr>
        <xdr:cNvCxnSpPr/>
      </xdr:nvCxnSpPr>
      <xdr:spPr>
        <a:xfrm flipV="1">
          <a:off x="21323300" y="682264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98095</xdr:rowOff>
    </xdr:from>
    <xdr:to>
      <xdr:col>107</xdr:col>
      <xdr:colOff>101600</xdr:colOff>
      <xdr:row>40</xdr:row>
      <xdr:rowOff>28245</xdr:rowOff>
    </xdr:to>
    <xdr:sp macro="" textlink="">
      <xdr:nvSpPr>
        <xdr:cNvPr id="497" name="楕円 496">
          <a:extLst>
            <a:ext uri="{FF2B5EF4-FFF2-40B4-BE49-F238E27FC236}">
              <a16:creationId xmlns:a16="http://schemas.microsoft.com/office/drawing/2014/main" id="{0E24DB44-1ED2-41F7-87DD-F1833079D7CC}"/>
            </a:ext>
          </a:extLst>
        </xdr:cNvPr>
        <xdr:cNvSpPr/>
      </xdr:nvSpPr>
      <xdr:spPr>
        <a:xfrm>
          <a:off x="20383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144323</xdr:rowOff>
    </xdr:from>
    <xdr:to>
      <xdr:col>111</xdr:col>
      <xdr:colOff>177800</xdr:colOff>
      <xdr:row>39</xdr:row>
      <xdr:rowOff>148895</xdr:rowOff>
    </xdr:to>
    <xdr:cxnSp macro="">
      <xdr:nvCxnSpPr>
        <xdr:cNvPr id="498" name="直線コネクタ 497">
          <a:extLst>
            <a:ext uri="{FF2B5EF4-FFF2-40B4-BE49-F238E27FC236}">
              <a16:creationId xmlns:a16="http://schemas.microsoft.com/office/drawing/2014/main" id="{4C277C1D-5557-4E7C-8979-DF52E983F951}"/>
            </a:ext>
          </a:extLst>
        </xdr:cNvPr>
        <xdr:cNvCxnSpPr/>
      </xdr:nvCxnSpPr>
      <xdr:spPr>
        <a:xfrm flipV="1">
          <a:off x="20434300" y="68308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107238</xdr:rowOff>
    </xdr:from>
    <xdr:to>
      <xdr:col>102</xdr:col>
      <xdr:colOff>165100</xdr:colOff>
      <xdr:row>40</xdr:row>
      <xdr:rowOff>37388</xdr:rowOff>
    </xdr:to>
    <xdr:sp macro="" textlink="">
      <xdr:nvSpPr>
        <xdr:cNvPr id="499" name="楕円 498">
          <a:extLst>
            <a:ext uri="{FF2B5EF4-FFF2-40B4-BE49-F238E27FC236}">
              <a16:creationId xmlns:a16="http://schemas.microsoft.com/office/drawing/2014/main" id="{B0CC5019-B888-41D4-9EE1-9F0B3DD634E6}"/>
            </a:ext>
          </a:extLst>
        </xdr:cNvPr>
        <xdr:cNvSpPr/>
      </xdr:nvSpPr>
      <xdr:spPr>
        <a:xfrm>
          <a:off x="19494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148895</xdr:rowOff>
    </xdr:from>
    <xdr:to>
      <xdr:col>107</xdr:col>
      <xdr:colOff>50800</xdr:colOff>
      <xdr:row>39</xdr:row>
      <xdr:rowOff>158038</xdr:rowOff>
    </xdr:to>
    <xdr:cxnSp macro="">
      <xdr:nvCxnSpPr>
        <xdr:cNvPr id="500" name="直線コネクタ 499">
          <a:extLst>
            <a:ext uri="{FF2B5EF4-FFF2-40B4-BE49-F238E27FC236}">
              <a16:creationId xmlns:a16="http://schemas.microsoft.com/office/drawing/2014/main" id="{F0CEB65C-BBCC-4F5E-953C-706DC28CDEAC}"/>
            </a:ext>
          </a:extLst>
        </xdr:cNvPr>
        <xdr:cNvCxnSpPr/>
      </xdr:nvCxnSpPr>
      <xdr:spPr>
        <a:xfrm flipV="1">
          <a:off x="19545300" y="683544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112725</xdr:rowOff>
    </xdr:from>
    <xdr:to>
      <xdr:col>98</xdr:col>
      <xdr:colOff>38100</xdr:colOff>
      <xdr:row>40</xdr:row>
      <xdr:rowOff>42875</xdr:rowOff>
    </xdr:to>
    <xdr:sp macro="" textlink="">
      <xdr:nvSpPr>
        <xdr:cNvPr id="501" name="楕円 500">
          <a:extLst>
            <a:ext uri="{FF2B5EF4-FFF2-40B4-BE49-F238E27FC236}">
              <a16:creationId xmlns:a16="http://schemas.microsoft.com/office/drawing/2014/main" id="{07EA9120-B555-42E7-B28D-47003379CAB8}"/>
            </a:ext>
          </a:extLst>
        </xdr:cNvPr>
        <xdr:cNvSpPr/>
      </xdr:nvSpPr>
      <xdr:spPr>
        <a:xfrm>
          <a:off x="18605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158038</xdr:rowOff>
    </xdr:from>
    <xdr:to>
      <xdr:col>102</xdr:col>
      <xdr:colOff>114300</xdr:colOff>
      <xdr:row>39</xdr:row>
      <xdr:rowOff>163525</xdr:rowOff>
    </xdr:to>
    <xdr:cxnSp macro="">
      <xdr:nvCxnSpPr>
        <xdr:cNvPr id="502" name="直線コネクタ 501">
          <a:extLst>
            <a:ext uri="{FF2B5EF4-FFF2-40B4-BE49-F238E27FC236}">
              <a16:creationId xmlns:a16="http://schemas.microsoft.com/office/drawing/2014/main" id="{EAA7D372-D58A-439D-867C-5969110AE84A}"/>
            </a:ext>
          </a:extLst>
        </xdr:cNvPr>
        <xdr:cNvCxnSpPr/>
      </xdr:nvCxnSpPr>
      <xdr:spPr>
        <a:xfrm flipV="1">
          <a:off x="18656300" y="684458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7F42C0C-BFF2-4658-A6D3-ED847936AB48}"/>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5353012-DF87-47EC-9179-6020800819EB}"/>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55A4C43-A3E1-4364-B311-DC2977208955}"/>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31D1583B-2874-4497-9A22-BD5A6C7662B2}"/>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14800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38ECCF3E-2012-4668-BF2C-19F54209B6C1}"/>
            </a:ext>
          </a:extLst>
        </xdr:cNvPr>
        <xdr:cNvSpPr txBox="1"/>
      </xdr:nvSpPr>
      <xdr:spPr>
        <a:xfrm>
          <a:off x="21075727" y="68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19372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331ACA6-ABE4-40EF-AAFE-94E71434627F}"/>
            </a:ext>
          </a:extLst>
        </xdr:cNvPr>
        <xdr:cNvSpPr txBox="1"/>
      </xdr:nvSpPr>
      <xdr:spPr>
        <a:xfrm>
          <a:off x="201994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28515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217CBB0-5B24-4885-A14D-22B03102A74E}"/>
            </a:ext>
          </a:extLst>
        </xdr:cNvPr>
        <xdr:cNvSpPr txBox="1"/>
      </xdr:nvSpPr>
      <xdr:spPr>
        <a:xfrm>
          <a:off x="193104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34002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D5E3A13-EBD5-45EE-AF22-28C6C286CE56}"/>
            </a:ext>
          </a:extLst>
        </xdr:cNvPr>
        <xdr:cNvSpPr txBox="1"/>
      </xdr:nvSpPr>
      <xdr:spPr>
        <a:xfrm>
          <a:off x="184214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1EC49D6-9726-4C96-9A55-CE8C04BD00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4FC1F93-C9C4-4D1E-843C-ECC410E668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B9E6E94-11C5-4C3F-813A-2B464DF824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5F78A21-9C90-43A9-9EC7-37ACC17D81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FECCB93-BF8B-4AC1-918E-79BB705450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8A04A4A9-DACD-4DF5-ADC3-D8D15B261B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8510A3C-E2DD-4740-99DC-187F64E293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0CBEF57-8F3A-4F7B-8B74-732D3A4669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6333E2C-69DC-4187-9E1B-8A663DDFAE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BA50B15-5D28-4D94-94EB-BC94BBA021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103F10E-430D-47B2-9504-C95DF176ECA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DE828ED-66D5-4D1A-BD78-786266AA88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3BDF710-1BFD-4013-8593-D74A815125F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6DA7AF6-9618-45C4-A8AF-034F111B3A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8542E494-3A21-4844-A89D-C52A0AAAD2B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C208FD24-8EEE-4196-94FF-66C56111573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F6FBF4C0-4F36-4BEC-BAA7-341430E003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B53300F-8FA6-4F33-BA76-2BE0E99275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40597374-038B-4EDC-B398-9CEB8552EBD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359547DB-9823-4A17-BCAD-DF608C95A4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6B2265A0-8B15-4B2E-9B1D-EAB6E77E9F6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F7D1CA5-450C-49E9-A647-CEE5172C32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C3F2B09-EDEF-4313-A50C-4885AF1EC40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ABBBF48-4550-4F4A-BB15-D5D4608104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9C27139E-DE0A-46A4-B731-64FA40B4D401}"/>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902525D-C787-4D8C-8147-9CFB05C785C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895D783-C52B-4DAB-AC0F-87EA4697CFC2}"/>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2E17E6D-4504-47F5-9088-98F3115FB3AD}"/>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5DB4AD0-89B7-44F7-B270-BC6DEF2BA64E}"/>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778A487-9560-4A8B-B1A2-70DD23B2468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7C92AC2E-9EE6-4278-933D-2559212A87B1}"/>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B242A9E2-9DF5-484D-AF71-A3B1C3527D2A}"/>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3DE3B359-78BD-4CEC-BB54-25CFB8229462}"/>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D86B8F57-8F2C-49C6-B05E-74C72A8C8BC8}"/>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7FCA50B6-B41E-413C-99BA-70428DAC12E8}"/>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966411B-AFF1-4CA8-ADE0-D5A4E05EC5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43D4FD7-88A2-40B0-AF6F-7057348EA1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D030000-A5EA-49CC-94C2-9B73A954B76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1BA7EEF-6FEA-456C-8C54-84131BCCB1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7874ACC-FC50-4CF8-8E1B-A303617BE9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551" name="楕円 550">
          <a:extLst>
            <a:ext uri="{FF2B5EF4-FFF2-40B4-BE49-F238E27FC236}">
              <a16:creationId xmlns:a16="http://schemas.microsoft.com/office/drawing/2014/main" id="{68E4064E-B0F8-4611-B64D-31EA7C404117}"/>
            </a:ext>
          </a:extLst>
        </xdr:cNvPr>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A03A494-92A8-4B97-A228-5401BE544D9E}"/>
            </a:ext>
          </a:extLst>
        </xdr:cNvPr>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553" name="楕円 552">
          <a:extLst>
            <a:ext uri="{FF2B5EF4-FFF2-40B4-BE49-F238E27FC236}">
              <a16:creationId xmlns:a16="http://schemas.microsoft.com/office/drawing/2014/main" id="{F7D1E7B9-D0F6-4D96-BD2D-0272EE634FB7}"/>
            </a:ext>
          </a:extLst>
        </xdr:cNvPr>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61</xdr:row>
      <xdr:rowOff>158115</xdr:rowOff>
    </xdr:to>
    <xdr:cxnSp macro="">
      <xdr:nvCxnSpPr>
        <xdr:cNvPr id="554" name="直線コネクタ 553">
          <a:extLst>
            <a:ext uri="{FF2B5EF4-FFF2-40B4-BE49-F238E27FC236}">
              <a16:creationId xmlns:a16="http://schemas.microsoft.com/office/drawing/2014/main" id="{8C918F14-8716-418E-86A1-0924348FBF45}"/>
            </a:ext>
          </a:extLst>
        </xdr:cNvPr>
        <xdr:cNvCxnSpPr/>
      </xdr:nvCxnSpPr>
      <xdr:spPr>
        <a:xfrm>
          <a:off x="15481300" y="10578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5" name="楕円 554">
          <a:extLst>
            <a:ext uri="{FF2B5EF4-FFF2-40B4-BE49-F238E27FC236}">
              <a16:creationId xmlns:a16="http://schemas.microsoft.com/office/drawing/2014/main" id="{D361C7A0-E5B4-4982-A2EB-BEB940A7DCEE}"/>
            </a:ext>
          </a:extLst>
        </xdr:cNvPr>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120015</xdr:rowOff>
    </xdr:to>
    <xdr:cxnSp macro="">
      <xdr:nvCxnSpPr>
        <xdr:cNvPr id="556" name="直線コネクタ 555">
          <a:extLst>
            <a:ext uri="{FF2B5EF4-FFF2-40B4-BE49-F238E27FC236}">
              <a16:creationId xmlns:a16="http://schemas.microsoft.com/office/drawing/2014/main" id="{53496B26-53C0-47B1-985B-990E2DCC894C}"/>
            </a:ext>
          </a:extLst>
        </xdr:cNvPr>
        <xdr:cNvCxnSpPr/>
      </xdr:nvCxnSpPr>
      <xdr:spPr>
        <a:xfrm>
          <a:off x="14592300" y="10540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57" name="楕円 556">
          <a:extLst>
            <a:ext uri="{FF2B5EF4-FFF2-40B4-BE49-F238E27FC236}">
              <a16:creationId xmlns:a16="http://schemas.microsoft.com/office/drawing/2014/main" id="{908AD558-EE5C-482F-9A55-68F25C199A96}"/>
            </a:ext>
          </a:extLst>
        </xdr:cNvPr>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81915</xdr:rowOff>
    </xdr:to>
    <xdr:cxnSp macro="">
      <xdr:nvCxnSpPr>
        <xdr:cNvPr id="558" name="直線コネクタ 557">
          <a:extLst>
            <a:ext uri="{FF2B5EF4-FFF2-40B4-BE49-F238E27FC236}">
              <a16:creationId xmlns:a16="http://schemas.microsoft.com/office/drawing/2014/main" id="{1F0ADE49-66E7-4786-8B34-77D3F545BE8B}"/>
            </a:ext>
          </a:extLst>
        </xdr:cNvPr>
        <xdr:cNvCxnSpPr/>
      </xdr:nvCxnSpPr>
      <xdr:spPr>
        <a:xfrm>
          <a:off x="13703300" y="104965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559" name="楕円 558">
          <a:extLst>
            <a:ext uri="{FF2B5EF4-FFF2-40B4-BE49-F238E27FC236}">
              <a16:creationId xmlns:a16="http://schemas.microsoft.com/office/drawing/2014/main" id="{0DD59144-3412-49F4-9CFE-6DF2C966FB92}"/>
            </a:ext>
          </a:extLst>
        </xdr:cNvPr>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38100</xdr:rowOff>
    </xdr:to>
    <xdr:cxnSp macro="">
      <xdr:nvCxnSpPr>
        <xdr:cNvPr id="560" name="直線コネクタ 559">
          <a:extLst>
            <a:ext uri="{FF2B5EF4-FFF2-40B4-BE49-F238E27FC236}">
              <a16:creationId xmlns:a16="http://schemas.microsoft.com/office/drawing/2014/main" id="{BC0666C4-9EF1-4A08-91E0-451AF879C13D}"/>
            </a:ext>
          </a:extLst>
        </xdr:cNvPr>
        <xdr:cNvCxnSpPr/>
      </xdr:nvCxnSpPr>
      <xdr:spPr>
        <a:xfrm>
          <a:off x="12814300" y="1046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B3ABB53B-80BE-4DC4-936A-04C4B2D199A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4D8DB7DF-8D3A-4D64-9CED-B7D5FDB2E817}"/>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8EBCA452-FAA7-465A-9522-9F897297EC27}"/>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04F3F2E9-A43F-49EF-B003-C2533E5569F8}"/>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565" name="n_1mainValue【学校施設】&#10;有形固定資産減価償却率">
          <a:extLst>
            <a:ext uri="{FF2B5EF4-FFF2-40B4-BE49-F238E27FC236}">
              <a16:creationId xmlns:a16="http://schemas.microsoft.com/office/drawing/2014/main" id="{356ED370-8390-43F1-8E33-64EBD12B531F}"/>
            </a:ext>
          </a:extLst>
        </xdr:cNvPr>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8ADFBED8-15F1-4D0F-8282-9120F226FFA6}"/>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67" name="n_3mainValue【学校施設】&#10;有形固定資産減価償却率">
          <a:extLst>
            <a:ext uri="{FF2B5EF4-FFF2-40B4-BE49-F238E27FC236}">
              <a16:creationId xmlns:a16="http://schemas.microsoft.com/office/drawing/2014/main" id="{ED5A2632-E0B5-4BD3-B7FB-D22F63BB0F1A}"/>
            </a:ext>
          </a:extLst>
        </xdr:cNvPr>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68" name="n_4mainValue【学校施設】&#10;有形固定資産減価償却率">
          <a:extLst>
            <a:ext uri="{FF2B5EF4-FFF2-40B4-BE49-F238E27FC236}">
              <a16:creationId xmlns:a16="http://schemas.microsoft.com/office/drawing/2014/main" id="{EF355DB0-BCF7-4381-8D9B-A12CAAA6AA0E}"/>
            </a:ext>
          </a:extLst>
        </xdr:cNvPr>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0252ED6-5DB9-4E62-A31A-D0263DB693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9AD2440-B00A-4A25-B850-8AA65F6A31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8BE5985-B43C-4886-B0C2-C1DEA5FC12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3DE1916-4DB0-44F5-A08A-A13A1CDD1B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43EBA50-F90D-4A91-B847-B23FD0C721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5E934C9-3DB2-4B94-BEB4-97DF05F2F5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0C28744-14DB-41D8-952B-FB45159715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7F65BFD-DDAB-4601-9132-FE64AC2EA8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6E4F8E2-9767-4C12-A125-0F090A4CCF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C549C0E-41CE-4558-93B6-C5CC94AFB5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92B5F7D-DBED-491B-A5A6-B22FCEACE8C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AD48E17-93A2-4194-A3F8-8248F806CF3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88A3472-64DC-486C-A2C3-6444ED83445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E38BD219-EEF7-4727-B29D-7A586C28CF4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3A8C13C-4C69-4F64-ADFB-6A358FDFC71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35421D43-8C06-40ED-A6A9-C0AF2AB5170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CB45895-B1E2-482A-9CE8-13FA5C1C5D9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F20B14C4-8BA2-4040-BC48-7D7FC87272D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9D51EFC-C8B8-4112-B780-9FE292CEA3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CD6786B2-0797-4B8D-B128-4F8A721C035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B8838FE-9082-4DF0-A285-4C967BE48B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5DD2F8C5-3BA2-4F4E-B584-3C6C7B9A94C4}"/>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A78FE429-28C4-4542-A9A1-83AE969F8441}"/>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6CA9B1BA-B6D6-4F51-A288-0B4A86C33B8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18911001-9FB1-41EC-9DE6-BC03648F2815}"/>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989D4FD8-BDF3-41B7-8A3B-F4B044229C8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2AD27CF4-14C8-444E-8FEB-D93C84A412E8}"/>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9E41FAA0-FA55-4B39-837C-7960FF43B026}"/>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861E6EDF-C706-420D-A42C-3F071CA46E04}"/>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A1396A1C-1DBF-4C6D-9A2C-D8D41D367A27}"/>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537CB2D1-0C69-436C-8FEC-A66F4FF91055}"/>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E97FCB2B-8121-4AC8-A6AD-C01721850A32}"/>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7E27F17-4E03-4309-8A70-86B625BF8D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7370C32-53D3-40A2-A303-2CB53973ED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512ADD-5484-42A9-AAF4-6DD251D65F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0719005-20DB-4EA8-9E68-43CB8EC6BE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614F81F-326F-48EC-B541-8C1E093D76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148630</xdr:rowOff>
    </xdr:from>
    <xdr:to>
      <xdr:col>116</xdr:col>
      <xdr:colOff>114300</xdr:colOff>
      <xdr:row>63</xdr:row>
      <xdr:rowOff>78780</xdr:rowOff>
    </xdr:to>
    <xdr:sp macro="" textlink="">
      <xdr:nvSpPr>
        <xdr:cNvPr id="606" name="楕円 605">
          <a:extLst>
            <a:ext uri="{FF2B5EF4-FFF2-40B4-BE49-F238E27FC236}">
              <a16:creationId xmlns:a16="http://schemas.microsoft.com/office/drawing/2014/main" id="{9A43FB64-9077-45FD-8D19-CCD7529FE357}"/>
            </a:ext>
          </a:extLst>
        </xdr:cNvPr>
        <xdr:cNvSpPr/>
      </xdr:nvSpPr>
      <xdr:spPr>
        <a:xfrm>
          <a:off x="22110700" y="107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67621</xdr:rowOff>
    </xdr:from>
    <xdr:ext cx="469744" cy="259045"/>
    <xdr:sp macro="" textlink="">
      <xdr:nvSpPr>
        <xdr:cNvPr id="607" name="【学校施設】&#10;一人当たり面積該当値テキスト">
          <a:extLst>
            <a:ext uri="{FF2B5EF4-FFF2-40B4-BE49-F238E27FC236}">
              <a16:creationId xmlns:a16="http://schemas.microsoft.com/office/drawing/2014/main" id="{04DDC83E-4832-496C-889B-8A11F366736B}"/>
            </a:ext>
          </a:extLst>
        </xdr:cNvPr>
        <xdr:cNvSpPr txBox="1"/>
      </xdr:nvSpPr>
      <xdr:spPr>
        <a:xfrm>
          <a:off x="22199600" y="106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152243</xdr:rowOff>
    </xdr:from>
    <xdr:to>
      <xdr:col>112</xdr:col>
      <xdr:colOff>38100</xdr:colOff>
      <xdr:row>63</xdr:row>
      <xdr:rowOff>82393</xdr:rowOff>
    </xdr:to>
    <xdr:sp macro="" textlink="">
      <xdr:nvSpPr>
        <xdr:cNvPr id="608" name="楕円 607">
          <a:extLst>
            <a:ext uri="{FF2B5EF4-FFF2-40B4-BE49-F238E27FC236}">
              <a16:creationId xmlns:a16="http://schemas.microsoft.com/office/drawing/2014/main" id="{5DEFEAFD-1357-4656-A57C-E3DE87EC20F3}"/>
            </a:ext>
          </a:extLst>
        </xdr:cNvPr>
        <xdr:cNvSpPr/>
      </xdr:nvSpPr>
      <xdr:spPr>
        <a:xfrm>
          <a:off x="21272500" y="107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27980</xdr:rowOff>
    </xdr:from>
    <xdr:to>
      <xdr:col>116</xdr:col>
      <xdr:colOff>63500</xdr:colOff>
      <xdr:row>63</xdr:row>
      <xdr:rowOff>31593</xdr:rowOff>
    </xdr:to>
    <xdr:cxnSp macro="">
      <xdr:nvCxnSpPr>
        <xdr:cNvPr id="609" name="直線コネクタ 608">
          <a:extLst>
            <a:ext uri="{FF2B5EF4-FFF2-40B4-BE49-F238E27FC236}">
              <a16:creationId xmlns:a16="http://schemas.microsoft.com/office/drawing/2014/main" id="{CF97BF60-994C-49A9-B75A-B6CB148074E4}"/>
            </a:ext>
          </a:extLst>
        </xdr:cNvPr>
        <xdr:cNvCxnSpPr/>
      </xdr:nvCxnSpPr>
      <xdr:spPr>
        <a:xfrm flipV="1">
          <a:off x="21323300" y="10829330"/>
          <a:ext cx="8382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154254</xdr:rowOff>
    </xdr:from>
    <xdr:to>
      <xdr:col>107</xdr:col>
      <xdr:colOff>101600</xdr:colOff>
      <xdr:row>63</xdr:row>
      <xdr:rowOff>84404</xdr:rowOff>
    </xdr:to>
    <xdr:sp macro="" textlink="">
      <xdr:nvSpPr>
        <xdr:cNvPr id="610" name="楕円 609">
          <a:extLst>
            <a:ext uri="{FF2B5EF4-FFF2-40B4-BE49-F238E27FC236}">
              <a16:creationId xmlns:a16="http://schemas.microsoft.com/office/drawing/2014/main" id="{38FA85A9-9857-4286-8775-181AAE504A2E}"/>
            </a:ext>
          </a:extLst>
        </xdr:cNvPr>
        <xdr:cNvSpPr/>
      </xdr:nvSpPr>
      <xdr:spPr>
        <a:xfrm>
          <a:off x="203835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31593</xdr:rowOff>
    </xdr:from>
    <xdr:to>
      <xdr:col>111</xdr:col>
      <xdr:colOff>177800</xdr:colOff>
      <xdr:row>63</xdr:row>
      <xdr:rowOff>33604</xdr:rowOff>
    </xdr:to>
    <xdr:cxnSp macro="">
      <xdr:nvCxnSpPr>
        <xdr:cNvPr id="611" name="直線コネクタ 610">
          <a:extLst>
            <a:ext uri="{FF2B5EF4-FFF2-40B4-BE49-F238E27FC236}">
              <a16:creationId xmlns:a16="http://schemas.microsoft.com/office/drawing/2014/main" id="{72F96A9C-D827-44B5-8BA2-53A6FD2BBF9B}"/>
            </a:ext>
          </a:extLst>
        </xdr:cNvPr>
        <xdr:cNvCxnSpPr/>
      </xdr:nvCxnSpPr>
      <xdr:spPr>
        <a:xfrm flipV="1">
          <a:off x="20434300" y="108329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158049</xdr:rowOff>
    </xdr:from>
    <xdr:to>
      <xdr:col>102</xdr:col>
      <xdr:colOff>165100</xdr:colOff>
      <xdr:row>63</xdr:row>
      <xdr:rowOff>88199</xdr:rowOff>
    </xdr:to>
    <xdr:sp macro="" textlink="">
      <xdr:nvSpPr>
        <xdr:cNvPr id="612" name="楕円 611">
          <a:extLst>
            <a:ext uri="{FF2B5EF4-FFF2-40B4-BE49-F238E27FC236}">
              <a16:creationId xmlns:a16="http://schemas.microsoft.com/office/drawing/2014/main" id="{7E3B6EB7-DAE5-45AF-839A-EBA6DBDEE941}"/>
            </a:ext>
          </a:extLst>
        </xdr:cNvPr>
        <xdr:cNvSpPr/>
      </xdr:nvSpPr>
      <xdr:spPr>
        <a:xfrm>
          <a:off x="19494500" y="10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33604</xdr:rowOff>
    </xdr:from>
    <xdr:to>
      <xdr:col>107</xdr:col>
      <xdr:colOff>50800</xdr:colOff>
      <xdr:row>63</xdr:row>
      <xdr:rowOff>37399</xdr:rowOff>
    </xdr:to>
    <xdr:cxnSp macro="">
      <xdr:nvCxnSpPr>
        <xdr:cNvPr id="613" name="直線コネクタ 612">
          <a:extLst>
            <a:ext uri="{FF2B5EF4-FFF2-40B4-BE49-F238E27FC236}">
              <a16:creationId xmlns:a16="http://schemas.microsoft.com/office/drawing/2014/main" id="{21143984-9D7F-4D72-922E-0FE2A87548E8}"/>
            </a:ext>
          </a:extLst>
        </xdr:cNvPr>
        <xdr:cNvCxnSpPr/>
      </xdr:nvCxnSpPr>
      <xdr:spPr>
        <a:xfrm flipV="1">
          <a:off x="19545300" y="1083495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160335</xdr:rowOff>
    </xdr:from>
    <xdr:to>
      <xdr:col>98</xdr:col>
      <xdr:colOff>38100</xdr:colOff>
      <xdr:row>63</xdr:row>
      <xdr:rowOff>90485</xdr:rowOff>
    </xdr:to>
    <xdr:sp macro="" textlink="">
      <xdr:nvSpPr>
        <xdr:cNvPr id="614" name="楕円 613">
          <a:extLst>
            <a:ext uri="{FF2B5EF4-FFF2-40B4-BE49-F238E27FC236}">
              <a16:creationId xmlns:a16="http://schemas.microsoft.com/office/drawing/2014/main" id="{B01A85CB-7133-41EB-B9A1-42F3ED2D122D}"/>
            </a:ext>
          </a:extLst>
        </xdr:cNvPr>
        <xdr:cNvSpPr/>
      </xdr:nvSpPr>
      <xdr:spPr>
        <a:xfrm>
          <a:off x="18605500" y="10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37399</xdr:rowOff>
    </xdr:from>
    <xdr:to>
      <xdr:col>102</xdr:col>
      <xdr:colOff>114300</xdr:colOff>
      <xdr:row>63</xdr:row>
      <xdr:rowOff>39685</xdr:rowOff>
    </xdr:to>
    <xdr:cxnSp macro="">
      <xdr:nvCxnSpPr>
        <xdr:cNvPr id="615" name="直線コネクタ 614">
          <a:extLst>
            <a:ext uri="{FF2B5EF4-FFF2-40B4-BE49-F238E27FC236}">
              <a16:creationId xmlns:a16="http://schemas.microsoft.com/office/drawing/2014/main" id="{7F5C26B7-C1ED-4577-911A-8CD2BA2A7555}"/>
            </a:ext>
          </a:extLst>
        </xdr:cNvPr>
        <xdr:cNvCxnSpPr/>
      </xdr:nvCxnSpPr>
      <xdr:spPr>
        <a:xfrm flipV="1">
          <a:off x="18656300" y="108387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3B7F3893-59CC-44B3-9AE1-376CC38603E7}"/>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97556965-041E-47E6-92BF-8888760DD1D6}"/>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73EFAAD9-6AAC-4AB5-BA68-51D183F984FF}"/>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14ABFAF-05DB-44E2-B702-15321438FFA4}"/>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73520</xdr:rowOff>
    </xdr:from>
    <xdr:ext cx="469744" cy="259045"/>
    <xdr:sp macro="" textlink="">
      <xdr:nvSpPr>
        <xdr:cNvPr id="620" name="n_1mainValue【学校施設】&#10;一人当たり面積">
          <a:extLst>
            <a:ext uri="{FF2B5EF4-FFF2-40B4-BE49-F238E27FC236}">
              <a16:creationId xmlns:a16="http://schemas.microsoft.com/office/drawing/2014/main" id="{B7BF0548-3AB4-4844-B532-771BAF8145F4}"/>
            </a:ext>
          </a:extLst>
        </xdr:cNvPr>
        <xdr:cNvSpPr txBox="1"/>
      </xdr:nvSpPr>
      <xdr:spPr>
        <a:xfrm>
          <a:off x="21075727" y="108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75531</xdr:rowOff>
    </xdr:from>
    <xdr:ext cx="469744" cy="259045"/>
    <xdr:sp macro="" textlink="">
      <xdr:nvSpPr>
        <xdr:cNvPr id="621" name="n_2mainValue【学校施設】&#10;一人当たり面積">
          <a:extLst>
            <a:ext uri="{FF2B5EF4-FFF2-40B4-BE49-F238E27FC236}">
              <a16:creationId xmlns:a16="http://schemas.microsoft.com/office/drawing/2014/main" id="{FB88B46A-1F17-4A57-B01F-B46942E41A1A}"/>
            </a:ext>
          </a:extLst>
        </xdr:cNvPr>
        <xdr:cNvSpPr txBox="1"/>
      </xdr:nvSpPr>
      <xdr:spPr>
        <a:xfrm>
          <a:off x="20199427" y="1087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79326</xdr:rowOff>
    </xdr:from>
    <xdr:ext cx="469744" cy="259045"/>
    <xdr:sp macro="" textlink="">
      <xdr:nvSpPr>
        <xdr:cNvPr id="622" name="n_3mainValue【学校施設】&#10;一人当たり面積">
          <a:extLst>
            <a:ext uri="{FF2B5EF4-FFF2-40B4-BE49-F238E27FC236}">
              <a16:creationId xmlns:a16="http://schemas.microsoft.com/office/drawing/2014/main" id="{BFCD488B-17CB-4715-9163-DF09B5A3CC20}"/>
            </a:ext>
          </a:extLst>
        </xdr:cNvPr>
        <xdr:cNvSpPr txBox="1"/>
      </xdr:nvSpPr>
      <xdr:spPr>
        <a:xfrm>
          <a:off x="19310427" y="108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81612</xdr:rowOff>
    </xdr:from>
    <xdr:ext cx="469744" cy="259045"/>
    <xdr:sp macro="" textlink="">
      <xdr:nvSpPr>
        <xdr:cNvPr id="623" name="n_4mainValue【学校施設】&#10;一人当たり面積">
          <a:extLst>
            <a:ext uri="{FF2B5EF4-FFF2-40B4-BE49-F238E27FC236}">
              <a16:creationId xmlns:a16="http://schemas.microsoft.com/office/drawing/2014/main" id="{0EE46299-04B3-4AD6-8F9E-01DB3832B018}"/>
            </a:ext>
          </a:extLst>
        </xdr:cNvPr>
        <xdr:cNvSpPr txBox="1"/>
      </xdr:nvSpPr>
      <xdr:spPr>
        <a:xfrm>
          <a:off x="18421427" y="108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05D6F8D-72C3-4A72-B2D1-02FC722BF1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9320F93-DEDD-48EF-A8CE-67487C8D54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C75F984-FC6C-491A-8F15-F142E64449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C0F0086-14A5-461A-BCB1-038672CED6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422BAE8-750D-4F5A-B5B0-F0DD1195E8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92B4F0C-6466-4F5A-B54C-4724D5B046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083F736-3933-482D-9CEB-5A9AA06C3C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0D51265-11D8-4EC0-A804-527BF6DD054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2FB7C69A-2257-4728-A55A-5E4B957BC8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E556429-4686-4F56-AFAE-522A5CDB54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58C6A239-00F7-4D89-9ADE-C9360D6AFD7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172CFAF-A31A-4F16-9320-4101D7074B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7498C43B-E30A-4274-8E17-3A7204B47F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83472F5-5E47-496F-907D-4A2A49ABEA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9F7D6A8-FB8D-4278-9779-DE14764C6A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97184521-67B3-4041-AF9C-BA8D0566464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0223A52-28DA-4966-841A-99AB5EC2F8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9C7CE54-4768-4C66-8E11-5A523841EB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F20A1C16-2A5D-4DBB-9CF1-1E7085D34C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7FD825C-67F7-49FB-AA08-32D48E595E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E40809B-04C4-46A7-A3D9-33FE388B55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A22DA351-E491-4B1D-BB74-3C62139E46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90FC7E7-CFC6-4A13-BF56-8465DD97C0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24036E3-236C-49AF-96E9-0051447DD0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708DA5A-FB03-48DA-AB5F-94F8C5DFA4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FB86959-7AA0-4406-809C-436F788BCB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1864F8E-C3C7-4554-8368-63C9B22575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4C675D15-2152-47D2-867A-8D45B759DF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3FDD765A-A47B-4A29-8F6B-9F37D3BCB25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61B606F-F14C-4DE5-BA98-F66A6C7DB7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F13FE46-5AC0-41C0-82C3-A1421CFEB30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B0D28F4E-AA7F-4ED8-BF3A-5626EA5B54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72171565-0BAC-4F1D-8795-5FE6EE89C6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97B266D-23EF-4668-9854-80C257753D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700BFB75-BC92-4461-8784-2A38CCD7D3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25F85F6C-32DA-4684-B83D-9BCE52AF9D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64841FD-B4D2-4583-A121-FFFD978985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752DA376-491D-4631-A6C5-10D5EC217C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1B529130-D2CA-43A2-9251-166AAA0236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30DCF44-366C-4FD4-90AE-A57158341A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270CDE1-0205-41DB-A68D-EF9A09DD58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110058CB-4197-447D-A8DA-C4B7336778DD}"/>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962C8D67-A1F7-402A-9736-F8E0263407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D0436BC5-0E33-480B-8BCA-9663071B26C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FB483A44-90EF-4A24-BC20-A399F14C95BE}"/>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484A3C3C-49E0-4372-86FC-DF92F7805D5F}"/>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E111F600-18BC-41C9-8C66-D06C55CCD8BD}"/>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AE62C235-255E-4981-A78D-D7BEEC263ED8}"/>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1FDD174D-3B61-4A7A-83DC-799B507EC8A8}"/>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27CE6AD0-24DA-4C61-8BC1-BB078B646735}"/>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1FDCF19C-70DF-4015-9551-62D32F661193}"/>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4FE030FD-7F54-468E-A9CC-AD27DC86D4BB}"/>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48B85BE-2D78-4B33-8C88-B522E59D40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2E30FC6-673D-451F-AB4F-F807681A61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551B761-13E6-4B44-9680-77DF9E9E47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266B801-9DD7-47B1-A49F-29D7ACE36C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DDAC262-B93B-444E-9A08-E6EA6FFD74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681" name="楕円 680">
          <a:extLst>
            <a:ext uri="{FF2B5EF4-FFF2-40B4-BE49-F238E27FC236}">
              <a16:creationId xmlns:a16="http://schemas.microsoft.com/office/drawing/2014/main" id="{0CBF7138-8211-41E0-85D7-FF6F09E93BD6}"/>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682" name="【公民館】&#10;有形固定資産減価償却率該当値テキスト">
          <a:extLst>
            <a:ext uri="{FF2B5EF4-FFF2-40B4-BE49-F238E27FC236}">
              <a16:creationId xmlns:a16="http://schemas.microsoft.com/office/drawing/2014/main" id="{B6731211-A8B5-4B8E-9757-6296A6D32F3F}"/>
            </a:ext>
          </a:extLst>
        </xdr:cNvPr>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683" name="楕円 682">
          <a:extLst>
            <a:ext uri="{FF2B5EF4-FFF2-40B4-BE49-F238E27FC236}">
              <a16:creationId xmlns:a16="http://schemas.microsoft.com/office/drawing/2014/main" id="{49937E73-4507-423F-A8C0-FDBD4A80AD02}"/>
            </a:ext>
          </a:extLst>
        </xdr:cNvPr>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105</xdr:row>
      <xdr:rowOff>157843</xdr:rowOff>
    </xdr:to>
    <xdr:cxnSp macro="">
      <xdr:nvCxnSpPr>
        <xdr:cNvPr id="684" name="直線コネクタ 683">
          <a:extLst>
            <a:ext uri="{FF2B5EF4-FFF2-40B4-BE49-F238E27FC236}">
              <a16:creationId xmlns:a16="http://schemas.microsoft.com/office/drawing/2014/main" id="{1B155D17-7AB0-49C2-802E-3EAB11DDCBAB}"/>
            </a:ext>
          </a:extLst>
        </xdr:cNvPr>
        <xdr:cNvCxnSpPr/>
      </xdr:nvCxnSpPr>
      <xdr:spPr>
        <a:xfrm>
          <a:off x="15481300" y="181176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85" name="楕円 684">
          <a:extLst>
            <a:ext uri="{FF2B5EF4-FFF2-40B4-BE49-F238E27FC236}">
              <a16:creationId xmlns:a16="http://schemas.microsoft.com/office/drawing/2014/main" id="{141027ED-0066-475D-A1E4-01AFC8511AF2}"/>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115388</xdr:rowOff>
    </xdr:to>
    <xdr:cxnSp macro="">
      <xdr:nvCxnSpPr>
        <xdr:cNvPr id="686" name="直線コネクタ 685">
          <a:extLst>
            <a:ext uri="{FF2B5EF4-FFF2-40B4-BE49-F238E27FC236}">
              <a16:creationId xmlns:a16="http://schemas.microsoft.com/office/drawing/2014/main" id="{94A06CA9-8C85-4AF0-9F06-03316637A6DC}"/>
            </a:ext>
          </a:extLst>
        </xdr:cNvPr>
        <xdr:cNvCxnSpPr/>
      </xdr:nvCxnSpPr>
      <xdr:spPr>
        <a:xfrm>
          <a:off x="14592300" y="180751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687" name="楕円 686">
          <a:extLst>
            <a:ext uri="{FF2B5EF4-FFF2-40B4-BE49-F238E27FC236}">
              <a16:creationId xmlns:a16="http://schemas.microsoft.com/office/drawing/2014/main" id="{D6675860-0AB6-4520-9E18-CBD42FA18F25}"/>
            </a:ext>
          </a:extLst>
        </xdr:cNvPr>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72934</xdr:rowOff>
    </xdr:to>
    <xdr:cxnSp macro="">
      <xdr:nvCxnSpPr>
        <xdr:cNvPr id="688" name="直線コネクタ 687">
          <a:extLst>
            <a:ext uri="{FF2B5EF4-FFF2-40B4-BE49-F238E27FC236}">
              <a16:creationId xmlns:a16="http://schemas.microsoft.com/office/drawing/2014/main" id="{25F264DF-549C-4BA6-BEC6-67AB6C6562EA}"/>
            </a:ext>
          </a:extLst>
        </xdr:cNvPr>
        <xdr:cNvCxnSpPr/>
      </xdr:nvCxnSpPr>
      <xdr:spPr>
        <a:xfrm>
          <a:off x="13703300" y="180686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89" name="楕円 688">
          <a:extLst>
            <a:ext uri="{FF2B5EF4-FFF2-40B4-BE49-F238E27FC236}">
              <a16:creationId xmlns:a16="http://schemas.microsoft.com/office/drawing/2014/main" id="{D69C2786-21FD-47D6-BAA5-A9A190A3697D}"/>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66402</xdr:rowOff>
    </xdr:to>
    <xdr:cxnSp macro="">
      <xdr:nvCxnSpPr>
        <xdr:cNvPr id="690" name="直線コネクタ 689">
          <a:extLst>
            <a:ext uri="{FF2B5EF4-FFF2-40B4-BE49-F238E27FC236}">
              <a16:creationId xmlns:a16="http://schemas.microsoft.com/office/drawing/2014/main" id="{6945F5BD-C40D-4701-8F2B-432FD378FBC9}"/>
            </a:ext>
          </a:extLst>
        </xdr:cNvPr>
        <xdr:cNvCxnSpPr/>
      </xdr:nvCxnSpPr>
      <xdr:spPr>
        <a:xfrm>
          <a:off x="12814300" y="180441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a:extLst>
            <a:ext uri="{FF2B5EF4-FFF2-40B4-BE49-F238E27FC236}">
              <a16:creationId xmlns:a16="http://schemas.microsoft.com/office/drawing/2014/main" id="{6FC7F87E-A3F7-4630-B9E8-AC4D7A993E2D}"/>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a:extLst>
            <a:ext uri="{FF2B5EF4-FFF2-40B4-BE49-F238E27FC236}">
              <a16:creationId xmlns:a16="http://schemas.microsoft.com/office/drawing/2014/main" id="{492E46FA-139D-4AC5-9B22-6214BA543765}"/>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44719770-8869-4AC9-A3F7-9FFFD5E113DC}"/>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4" name="n_4aveValue【公民館】&#10;有形固定資産減価償却率">
          <a:extLst>
            <a:ext uri="{FF2B5EF4-FFF2-40B4-BE49-F238E27FC236}">
              <a16:creationId xmlns:a16="http://schemas.microsoft.com/office/drawing/2014/main" id="{AB92B514-289F-4E6E-B85C-D158F6A588F9}"/>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11265</xdr:rowOff>
    </xdr:from>
    <xdr:ext cx="405111" cy="259045"/>
    <xdr:sp macro="" textlink="">
      <xdr:nvSpPr>
        <xdr:cNvPr id="695" name="n_1mainValue【公民館】&#10;有形固定資産減価償却率">
          <a:extLst>
            <a:ext uri="{FF2B5EF4-FFF2-40B4-BE49-F238E27FC236}">
              <a16:creationId xmlns:a16="http://schemas.microsoft.com/office/drawing/2014/main" id="{DCAF1789-8074-4770-8600-A220807AD9BA}"/>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140261</xdr:rowOff>
    </xdr:from>
    <xdr:ext cx="405111" cy="259045"/>
    <xdr:sp macro="" textlink="">
      <xdr:nvSpPr>
        <xdr:cNvPr id="696" name="n_2mainValue【公民館】&#10;有形固定資産減価償却率">
          <a:extLst>
            <a:ext uri="{FF2B5EF4-FFF2-40B4-BE49-F238E27FC236}">
              <a16:creationId xmlns:a16="http://schemas.microsoft.com/office/drawing/2014/main" id="{8A7C34E6-3CCC-4EBF-8F17-D3DAA9B0AC38}"/>
            </a:ext>
          </a:extLst>
        </xdr:cNvPr>
        <xdr:cNvSpPr txBox="1"/>
      </xdr:nvSpPr>
      <xdr:spPr>
        <a:xfrm>
          <a:off x="14389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697" name="n_3mainValue【公民館】&#10;有形固定資産減価償却率">
          <a:extLst>
            <a:ext uri="{FF2B5EF4-FFF2-40B4-BE49-F238E27FC236}">
              <a16:creationId xmlns:a16="http://schemas.microsoft.com/office/drawing/2014/main" id="{6A3C8F7A-627E-4A97-984F-2107A073E4D6}"/>
            </a:ext>
          </a:extLst>
        </xdr:cNvPr>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698" name="n_4mainValue【公民館】&#10;有形固定資産減価償却率">
          <a:extLst>
            <a:ext uri="{FF2B5EF4-FFF2-40B4-BE49-F238E27FC236}">
              <a16:creationId xmlns:a16="http://schemas.microsoft.com/office/drawing/2014/main" id="{053B1A58-0A4A-4A89-BF08-D2B44BC66432}"/>
            </a:ext>
          </a:extLst>
        </xdr:cNvPr>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6F9344D6-A2AE-45F6-93F7-25C9CAF02F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13269C07-7DE2-4928-8A7B-F5BEE0406C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DA305EEA-A889-441A-9148-4A71541365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527E3985-333D-4FEB-A38E-59978ADB28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DD54AC6-B8A0-4B21-A5A2-4F96AFF71B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CE92320D-6115-4B81-980F-1C2BDA4E28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82165A1-C565-4279-BF39-BF2FD1F0AF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6B25D97-1263-43DE-882A-E2ECF31C23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C640A69E-3FAF-4D1E-AB2F-1209D9AEAC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FE1DAD1-FFB9-4A03-9BB6-0A12F75FBD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4BF02840-539C-422A-8AAE-73DB6A53D69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5B4E9A74-0ED6-4B49-A759-3DDFE02824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7DA77BF-5B25-4532-B468-4B17F3111C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232319F8-288A-4530-B57C-FA662F8CC1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2B7A7F3D-BFDE-49B7-86F9-CDBC522B24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F325AE1B-6DBB-4AB0-95A7-A60FC44D883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1A7B07A-AB9D-446C-A223-4005538F6D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3CE00052-4F64-4EB8-9710-A0794CA8832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3515A14A-E35B-407C-87DF-2A927257D4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D09CDC0D-314F-434B-AB70-9C5CB7E6E63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C67B3C3-3D8A-4848-9DB0-A450491F7A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CD6E2A48-6E71-4913-98B2-FCA20CE5AC7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333A9125-F764-443E-9C8C-DD1D1ECCC4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DCFDEE1-7204-4EEE-BADA-DA0B745C8EBB}"/>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DF85DC5C-D7EC-44F9-890B-F6C80865FF04}"/>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30356790-2908-427E-A87A-CF9DACF74A76}"/>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1C45A403-FDF7-47A7-805E-9D6DB160B5F3}"/>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BC29A7CD-B3F0-4A96-A71B-5D921DB2EF8D}"/>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53CC8315-2B1C-4C70-9F48-D075219C066C}"/>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3B1EC6C6-01BE-404F-BE77-6AD33620FB8A}"/>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824CBBEC-DD76-42AA-8C4D-FFDE9912821A}"/>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29071655-0FDD-41A2-AC62-69D7AB9B2B2E}"/>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A820A84D-0D85-4B33-A7F0-783AFEC4EDA5}"/>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AA78084B-4FC5-4A5F-A250-5907F47C6D26}"/>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2A0716C-2E30-46F2-BFBA-B68922DE2B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340C699-DDD2-4B7C-B12B-E1993DB697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B8D146A-0DA5-4474-8E30-14E14FE328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6859594-AF9F-45EB-9BBA-3BCB71FEC5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9BEA46E-757C-4DE3-8B60-5F8F30316D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21895</xdr:rowOff>
    </xdr:from>
    <xdr:to>
      <xdr:col>116</xdr:col>
      <xdr:colOff>114300</xdr:colOff>
      <xdr:row>108</xdr:row>
      <xdr:rowOff>123495</xdr:rowOff>
    </xdr:to>
    <xdr:sp macro="" textlink="">
      <xdr:nvSpPr>
        <xdr:cNvPr id="738" name="楕円 737">
          <a:extLst>
            <a:ext uri="{FF2B5EF4-FFF2-40B4-BE49-F238E27FC236}">
              <a16:creationId xmlns:a16="http://schemas.microsoft.com/office/drawing/2014/main" id="{736ECA80-12FF-40EE-84A4-E504EEE0006A}"/>
            </a:ext>
          </a:extLst>
        </xdr:cNvPr>
        <xdr:cNvSpPr/>
      </xdr:nvSpPr>
      <xdr:spPr>
        <a:xfrm>
          <a:off x="22110700" y="185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152722</xdr:rowOff>
    </xdr:from>
    <xdr:ext cx="469744" cy="259045"/>
    <xdr:sp macro="" textlink="">
      <xdr:nvSpPr>
        <xdr:cNvPr id="739" name="【公民館】&#10;一人当たり面積該当値テキスト">
          <a:extLst>
            <a:ext uri="{FF2B5EF4-FFF2-40B4-BE49-F238E27FC236}">
              <a16:creationId xmlns:a16="http://schemas.microsoft.com/office/drawing/2014/main" id="{5B791300-50DE-4F88-8E37-22AA9B3BE5DF}"/>
            </a:ext>
          </a:extLst>
        </xdr:cNvPr>
        <xdr:cNvSpPr txBox="1"/>
      </xdr:nvSpPr>
      <xdr:spPr>
        <a:xfrm>
          <a:off x="22199600" y="183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23952</xdr:rowOff>
    </xdr:from>
    <xdr:to>
      <xdr:col>112</xdr:col>
      <xdr:colOff>38100</xdr:colOff>
      <xdr:row>108</xdr:row>
      <xdr:rowOff>125552</xdr:rowOff>
    </xdr:to>
    <xdr:sp macro="" textlink="">
      <xdr:nvSpPr>
        <xdr:cNvPr id="740" name="楕円 739">
          <a:extLst>
            <a:ext uri="{FF2B5EF4-FFF2-40B4-BE49-F238E27FC236}">
              <a16:creationId xmlns:a16="http://schemas.microsoft.com/office/drawing/2014/main" id="{F34A1A34-7514-4C64-ABD3-98BA0D8276B6}"/>
            </a:ext>
          </a:extLst>
        </xdr:cNvPr>
        <xdr:cNvSpPr/>
      </xdr:nvSpPr>
      <xdr:spPr>
        <a:xfrm>
          <a:off x="21272500" y="185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72695</xdr:rowOff>
    </xdr:from>
    <xdr:to>
      <xdr:col>116</xdr:col>
      <xdr:colOff>63500</xdr:colOff>
      <xdr:row>108</xdr:row>
      <xdr:rowOff>74752</xdr:rowOff>
    </xdr:to>
    <xdr:cxnSp macro="">
      <xdr:nvCxnSpPr>
        <xdr:cNvPr id="741" name="直線コネクタ 740">
          <a:extLst>
            <a:ext uri="{FF2B5EF4-FFF2-40B4-BE49-F238E27FC236}">
              <a16:creationId xmlns:a16="http://schemas.microsoft.com/office/drawing/2014/main" id="{E79F92CC-9058-4E11-8DDA-5B69CB518588}"/>
            </a:ext>
          </a:extLst>
        </xdr:cNvPr>
        <xdr:cNvCxnSpPr/>
      </xdr:nvCxnSpPr>
      <xdr:spPr>
        <a:xfrm flipV="1">
          <a:off x="21323300" y="1858929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25095</xdr:rowOff>
    </xdr:from>
    <xdr:to>
      <xdr:col>107</xdr:col>
      <xdr:colOff>101600</xdr:colOff>
      <xdr:row>108</xdr:row>
      <xdr:rowOff>126695</xdr:rowOff>
    </xdr:to>
    <xdr:sp macro="" textlink="">
      <xdr:nvSpPr>
        <xdr:cNvPr id="742" name="楕円 741">
          <a:extLst>
            <a:ext uri="{FF2B5EF4-FFF2-40B4-BE49-F238E27FC236}">
              <a16:creationId xmlns:a16="http://schemas.microsoft.com/office/drawing/2014/main" id="{375269F4-0EEB-4772-A80D-98F5B001656D}"/>
            </a:ext>
          </a:extLst>
        </xdr:cNvPr>
        <xdr:cNvSpPr/>
      </xdr:nvSpPr>
      <xdr:spPr>
        <a:xfrm>
          <a:off x="203835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74752</xdr:rowOff>
    </xdr:from>
    <xdr:to>
      <xdr:col>111</xdr:col>
      <xdr:colOff>177800</xdr:colOff>
      <xdr:row>108</xdr:row>
      <xdr:rowOff>75895</xdr:rowOff>
    </xdr:to>
    <xdr:cxnSp macro="">
      <xdr:nvCxnSpPr>
        <xdr:cNvPr id="743" name="直線コネクタ 742">
          <a:extLst>
            <a:ext uri="{FF2B5EF4-FFF2-40B4-BE49-F238E27FC236}">
              <a16:creationId xmlns:a16="http://schemas.microsoft.com/office/drawing/2014/main" id="{521CDF9F-1368-4CE9-AC6B-2EF883F1F19C}"/>
            </a:ext>
          </a:extLst>
        </xdr:cNvPr>
        <xdr:cNvCxnSpPr/>
      </xdr:nvCxnSpPr>
      <xdr:spPr>
        <a:xfrm flipV="1">
          <a:off x="20434300" y="185913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27152</xdr:rowOff>
    </xdr:from>
    <xdr:to>
      <xdr:col>102</xdr:col>
      <xdr:colOff>165100</xdr:colOff>
      <xdr:row>108</xdr:row>
      <xdr:rowOff>128752</xdr:rowOff>
    </xdr:to>
    <xdr:sp macro="" textlink="">
      <xdr:nvSpPr>
        <xdr:cNvPr id="744" name="楕円 743">
          <a:extLst>
            <a:ext uri="{FF2B5EF4-FFF2-40B4-BE49-F238E27FC236}">
              <a16:creationId xmlns:a16="http://schemas.microsoft.com/office/drawing/2014/main" id="{D3949E6D-D6D6-4312-BD03-E71CFA89EF40}"/>
            </a:ext>
          </a:extLst>
        </xdr:cNvPr>
        <xdr:cNvSpPr/>
      </xdr:nvSpPr>
      <xdr:spPr>
        <a:xfrm>
          <a:off x="194945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75895</xdr:rowOff>
    </xdr:from>
    <xdr:to>
      <xdr:col>107</xdr:col>
      <xdr:colOff>50800</xdr:colOff>
      <xdr:row>108</xdr:row>
      <xdr:rowOff>77952</xdr:rowOff>
    </xdr:to>
    <xdr:cxnSp macro="">
      <xdr:nvCxnSpPr>
        <xdr:cNvPr id="745" name="直線コネクタ 744">
          <a:extLst>
            <a:ext uri="{FF2B5EF4-FFF2-40B4-BE49-F238E27FC236}">
              <a16:creationId xmlns:a16="http://schemas.microsoft.com/office/drawing/2014/main" id="{146B99DC-26DC-4E84-BB80-46667DD02446}"/>
            </a:ext>
          </a:extLst>
        </xdr:cNvPr>
        <xdr:cNvCxnSpPr/>
      </xdr:nvCxnSpPr>
      <xdr:spPr>
        <a:xfrm flipV="1">
          <a:off x="19545300" y="1859249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28448</xdr:rowOff>
    </xdr:from>
    <xdr:to>
      <xdr:col>98</xdr:col>
      <xdr:colOff>38100</xdr:colOff>
      <xdr:row>108</xdr:row>
      <xdr:rowOff>130048</xdr:rowOff>
    </xdr:to>
    <xdr:sp macro="" textlink="">
      <xdr:nvSpPr>
        <xdr:cNvPr id="746" name="楕円 745">
          <a:extLst>
            <a:ext uri="{FF2B5EF4-FFF2-40B4-BE49-F238E27FC236}">
              <a16:creationId xmlns:a16="http://schemas.microsoft.com/office/drawing/2014/main" id="{394136DC-98CE-4057-84EC-8897FAF7E70F}"/>
            </a:ext>
          </a:extLst>
        </xdr:cNvPr>
        <xdr:cNvSpPr/>
      </xdr:nvSpPr>
      <xdr:spPr>
        <a:xfrm>
          <a:off x="18605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77952</xdr:rowOff>
    </xdr:from>
    <xdr:to>
      <xdr:col>102</xdr:col>
      <xdr:colOff>114300</xdr:colOff>
      <xdr:row>108</xdr:row>
      <xdr:rowOff>79248</xdr:rowOff>
    </xdr:to>
    <xdr:cxnSp macro="">
      <xdr:nvCxnSpPr>
        <xdr:cNvPr id="747" name="直線コネクタ 746">
          <a:extLst>
            <a:ext uri="{FF2B5EF4-FFF2-40B4-BE49-F238E27FC236}">
              <a16:creationId xmlns:a16="http://schemas.microsoft.com/office/drawing/2014/main" id="{66B61816-185F-4D37-9A3A-E1352A9C1C93}"/>
            </a:ext>
          </a:extLst>
        </xdr:cNvPr>
        <xdr:cNvCxnSpPr/>
      </xdr:nvCxnSpPr>
      <xdr:spPr>
        <a:xfrm flipV="1">
          <a:off x="18656300" y="1859455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C6A344EF-F533-4201-9319-45FB03379A70}"/>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A08E88D8-BDFC-4478-A925-0E2F2650053B}"/>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1FC9BF09-144F-454C-8117-C6D6747CD961}"/>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43603D70-33F8-47DD-A0E8-9F9A6FF14593}"/>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142079</xdr:rowOff>
    </xdr:from>
    <xdr:ext cx="469744" cy="259045"/>
    <xdr:sp macro="" textlink="">
      <xdr:nvSpPr>
        <xdr:cNvPr id="752" name="n_1mainValue【公民館】&#10;一人当たり面積">
          <a:extLst>
            <a:ext uri="{FF2B5EF4-FFF2-40B4-BE49-F238E27FC236}">
              <a16:creationId xmlns:a16="http://schemas.microsoft.com/office/drawing/2014/main" id="{1227F735-CBF6-4B3B-939A-7015CFBA07AF}"/>
            </a:ext>
          </a:extLst>
        </xdr:cNvPr>
        <xdr:cNvSpPr txBox="1"/>
      </xdr:nvSpPr>
      <xdr:spPr>
        <a:xfrm>
          <a:off x="21075727" y="183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143222</xdr:rowOff>
    </xdr:from>
    <xdr:ext cx="469744" cy="259045"/>
    <xdr:sp macro="" textlink="">
      <xdr:nvSpPr>
        <xdr:cNvPr id="753" name="n_2mainValue【公民館】&#10;一人当たり面積">
          <a:extLst>
            <a:ext uri="{FF2B5EF4-FFF2-40B4-BE49-F238E27FC236}">
              <a16:creationId xmlns:a16="http://schemas.microsoft.com/office/drawing/2014/main" id="{EF689DEA-1722-4B59-94C0-FE018488080B}"/>
            </a:ext>
          </a:extLst>
        </xdr:cNvPr>
        <xdr:cNvSpPr txBox="1"/>
      </xdr:nvSpPr>
      <xdr:spPr>
        <a:xfrm>
          <a:off x="20199427" y="183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119879</xdr:rowOff>
    </xdr:from>
    <xdr:ext cx="469744" cy="259045"/>
    <xdr:sp macro="" textlink="">
      <xdr:nvSpPr>
        <xdr:cNvPr id="754" name="n_3mainValue【公民館】&#10;一人当たり面積">
          <a:extLst>
            <a:ext uri="{FF2B5EF4-FFF2-40B4-BE49-F238E27FC236}">
              <a16:creationId xmlns:a16="http://schemas.microsoft.com/office/drawing/2014/main" id="{FB3B197D-710C-43A5-998D-7EDB410F18EE}"/>
            </a:ext>
          </a:extLst>
        </xdr:cNvPr>
        <xdr:cNvSpPr txBox="1"/>
      </xdr:nvSpPr>
      <xdr:spPr>
        <a:xfrm>
          <a:off x="19310427" y="186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121175</xdr:rowOff>
    </xdr:from>
    <xdr:ext cx="469744" cy="259045"/>
    <xdr:sp macro="" textlink="">
      <xdr:nvSpPr>
        <xdr:cNvPr id="755" name="n_4mainValue【公民館】&#10;一人当たり面積">
          <a:extLst>
            <a:ext uri="{FF2B5EF4-FFF2-40B4-BE49-F238E27FC236}">
              <a16:creationId xmlns:a16="http://schemas.microsoft.com/office/drawing/2014/main" id="{8D261021-BC8A-4E4D-90CD-E09A707E18A3}"/>
            </a:ext>
          </a:extLst>
        </xdr:cNvPr>
        <xdr:cNvSpPr txBox="1"/>
      </xdr:nvSpPr>
      <xdr:spPr>
        <a:xfrm>
          <a:off x="18421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22B1D1CC-DD16-4888-8AFB-45D12A0503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6764A217-501F-43F0-8AE4-58A3273E7E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9B27FD5D-5F71-40C8-BF16-D7EF8CAC2C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類似団体と比較して、特に有形固定資産減価償却率が高い施設は認定こども園・幼稚園・保育所、学校施設、一般廃棄物処理施設、庁舎であり、特に低い施設は公営住宅となっている。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認定こども園・幼稚園・保育所については蓬田保育所（耐用年数</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年）の改修の最終年が平成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年となっており、減価償却率が高くなっている。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学校施設では、蓬田小学校は主に木造であり耐用年数が短く、蓬田中学校については平成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年の改修が最後であるため平均よりも減価償却率が高くなっている。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庁舎は耐用年数</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年を大幅に経過しており、減価償却率が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一方、公営住宅については大館住宅団地と宮本住宅団地は昭和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年取得で耐用年数</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年を大幅に経過しているものの生活排水等改善事業や外壁改修事業等により長寿命化を図っている。また、平成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年にかけて新設したよもっと団地により、減価償却率は平均よりも低くなっている。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7808E8-FCC1-49F5-8E2F-854C156EF6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67BD58-7B55-49E8-91CA-DADF00A554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61F8C6-F4D1-4E70-B4BD-992F0E1474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56AECF-532B-4641-957F-8852170E69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BAA362-29B3-4B4B-92FD-0EEAB6085C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794221-2EC0-4941-AB7A-11B3769DF9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207972-4448-47C4-A23A-5E11A82004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A7F427-076C-46AC-8774-DDC3C36E93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719DC6-B716-44C8-8821-98A1450424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C54967-44E5-4B82-871D-E5261B458D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
2,579
80.84
2,595,514
2,471,695
79,953
1,671,758
1,658,970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653216-41A4-4923-8FB1-C9FAE7AC58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ED7BC1-BC90-44EB-BCFC-F5C87BDF61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60720E-6413-4C01-A346-D2582244FD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648EAB-B882-494B-A51E-9B79F60838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A8D911-1218-417B-BA74-7B4AD59BD0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42ABDB-2B0C-445F-8841-9C5869D2AD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DC51AB-9EF7-4A62-AE9C-2B8CE04416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F18480-58A9-4401-B48C-04479A57C2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4F3F61-8B63-4DD0-B755-BD39799527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AD9F80-3E1B-4277-82F1-8649E5EF4A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1EAD00-CB5E-47F6-B0BB-96C0930F57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7C9720-0C1D-4BE2-80E2-2C8EB3010D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93E3EA-A6EC-44E8-9816-F1CBBFD313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517040-4F9E-4AF6-8D46-F9894EE737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B2626C-97F9-4A69-8AA4-5F557B1242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DC6B07-C073-4EF6-A37F-BE5BE7F53E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6784C5-93BA-4B56-A294-9716C3021E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815A07-E314-4826-AE09-06941664D3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5A197B-EB5A-4348-9828-C789AB2E92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E1E6D8-20A8-4EDC-8CDB-DB1B604667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056C43-7C72-43AA-8819-86D21F6263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5A307A-91CD-46C4-A7AF-8DF43141DD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EB5FCB-5B7B-4017-91E1-41F2F9E049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8036A7-F1DF-4126-9C64-4A53565CC5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83258F-A74A-4078-BA41-2C740EDEA5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441A97-B226-4B43-82A5-9CD895C04D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3AF7F7-A9D4-445A-9748-4E67E3895E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72D8F8-B6DA-4865-BD62-50EBD64688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0305F2-E8FD-4FC5-90D6-482A69EEED9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327544A-CB80-4FBC-B4F2-26428A4189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4A49B2F-A6FB-48AF-9488-CC119EC21D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D51717E-0EC6-49CD-8A8E-D288924E8E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ABFA240-E0B4-4743-B4AD-75E52ACC29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016A77F-A1CF-466A-8C4E-42DEED64D0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DA1B5EB-1086-47AA-8E08-30FA182183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E95643-6A81-4B87-931A-C9D5106246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ABE5582-589F-4D25-AC05-30E3FD144F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26122C0-A629-443A-B321-51B296D42B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80345E8-A912-4C2E-8B69-943FE2AC18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6566AE5-6608-4C43-AF9D-C75BA9A9DC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02DB1DB-D5A8-4D4A-B56F-56701D77E9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2CFE6C9-2CFB-4FBA-B1A2-359BC23B8B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E0303CD-4C2A-425C-830F-EBA7AEE9E9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121EC5F-966A-4756-A8F7-2956AFB30C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A898DC8-20C4-4A76-81ED-27AB947883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8C2C143-D68B-4D45-AE13-129B189A3E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91E5119-3868-4846-8AC2-E668BC7B3A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EEEA833-FB17-4217-AD8E-EC9774CE8D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33F3DA1-13D6-42D9-9FE0-04AE94017F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8B1236A-4694-4CA3-AC5D-DA5C44D1344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0FD7A14-C7C6-4503-9E44-A032197F47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65FAA47-8BCE-4231-A1BB-03E48688F88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E639A85-844C-4597-9B7B-FC7CDDCDAD1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A8062FD-E576-44DA-AE6F-7B2349790C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C2D0464-3466-424A-89B5-4137357B40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25162B9-9DC4-4F52-87EB-B747FC10CAD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EB4130F-C231-464B-A98C-187D1B3DA3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EDB445E-AAC1-4C63-9B86-452B89571A1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5416C1E-E419-440E-8953-3FE36A265E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8DE8B3E-BC58-4AE7-B456-0185097341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1127FFC-16D1-41E7-A928-62D60152AC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FE5A418-658B-4335-9EA1-762B2D9EFBD8}"/>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C05025C-7478-4545-AF36-5FA2F8D3247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31535589-ABC6-42A9-95E4-08188DE2B80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5B52D8A-7F47-4E74-8E54-8866D754B15D}"/>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85D7CA4C-30FE-42C9-B3A9-EBB2C04A9421}"/>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B5D7EF5-44C3-4363-BC80-9A61BAA55F5C}"/>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FDFFD585-6489-44E2-8693-9DA234C4EE99}"/>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EAFB57AF-745F-49BE-87EF-F33857C1384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8D642A87-358E-41D8-A8FE-E2366C2430D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C450318D-5F9E-46D8-A490-430CB71DA6A9}"/>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FAFE79E5-FE15-46FB-81FC-8272EE26A413}"/>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1DDB08A-8A7B-487A-A54B-2E84318869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C24C137-621F-435F-B1A1-3CC60B09EB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87660C4-9183-450F-A7A7-15FF862236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4688966-847E-4FFA-B07E-8AACFD6BC5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723C869-C0A0-4CDE-B152-B687676F87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89" name="楕円 88">
          <a:extLst>
            <a:ext uri="{FF2B5EF4-FFF2-40B4-BE49-F238E27FC236}">
              <a16:creationId xmlns:a16="http://schemas.microsoft.com/office/drawing/2014/main" id="{319B230C-913B-46E1-93C2-1F38B18874C9}"/>
            </a:ext>
          </a:extLst>
        </xdr:cNvPr>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82B936E-73A7-44DE-A66E-08AF3966D83F}"/>
            </a:ext>
          </a:extLst>
        </xdr:cNvPr>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91" name="楕円 90">
          <a:extLst>
            <a:ext uri="{FF2B5EF4-FFF2-40B4-BE49-F238E27FC236}">
              <a16:creationId xmlns:a16="http://schemas.microsoft.com/office/drawing/2014/main" id="{5224A0AB-B73B-40DD-9A88-F58000898FA3}"/>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36195</xdr:rowOff>
    </xdr:to>
    <xdr:cxnSp macro="">
      <xdr:nvCxnSpPr>
        <xdr:cNvPr id="92" name="直線コネクタ 91">
          <a:extLst>
            <a:ext uri="{FF2B5EF4-FFF2-40B4-BE49-F238E27FC236}">
              <a16:creationId xmlns:a16="http://schemas.microsoft.com/office/drawing/2014/main" id="{B1C51721-413D-431C-9020-037525E83321}"/>
            </a:ext>
          </a:extLst>
        </xdr:cNvPr>
        <xdr:cNvCxnSpPr/>
      </xdr:nvCxnSpPr>
      <xdr:spPr>
        <a:xfrm>
          <a:off x="3797300" y="106241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93" name="楕円 92">
          <a:extLst>
            <a:ext uri="{FF2B5EF4-FFF2-40B4-BE49-F238E27FC236}">
              <a16:creationId xmlns:a16="http://schemas.microsoft.com/office/drawing/2014/main" id="{81F147A4-84C0-40FB-B3F0-C4C593C92023}"/>
            </a:ext>
          </a:extLst>
        </xdr:cNvPr>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165735</xdr:rowOff>
    </xdr:to>
    <xdr:cxnSp macro="">
      <xdr:nvCxnSpPr>
        <xdr:cNvPr id="94" name="直線コネクタ 93">
          <a:extLst>
            <a:ext uri="{FF2B5EF4-FFF2-40B4-BE49-F238E27FC236}">
              <a16:creationId xmlns:a16="http://schemas.microsoft.com/office/drawing/2014/main" id="{391B3678-4845-4788-AE1A-F7A920D67BE2}"/>
            </a:ext>
          </a:extLst>
        </xdr:cNvPr>
        <xdr:cNvCxnSpPr/>
      </xdr:nvCxnSpPr>
      <xdr:spPr>
        <a:xfrm>
          <a:off x="2908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95" name="楕円 94">
          <a:extLst>
            <a:ext uri="{FF2B5EF4-FFF2-40B4-BE49-F238E27FC236}">
              <a16:creationId xmlns:a16="http://schemas.microsoft.com/office/drawing/2014/main" id="{AE5AC03B-493F-4E3A-81AE-C25544F4F515}"/>
            </a:ext>
          </a:extLst>
        </xdr:cNvPr>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123825</xdr:rowOff>
    </xdr:to>
    <xdr:cxnSp macro="">
      <xdr:nvCxnSpPr>
        <xdr:cNvPr id="96" name="直線コネクタ 95">
          <a:extLst>
            <a:ext uri="{FF2B5EF4-FFF2-40B4-BE49-F238E27FC236}">
              <a16:creationId xmlns:a16="http://schemas.microsoft.com/office/drawing/2014/main" id="{A8998BE1-2927-4163-9228-7FA5AB2EACC4}"/>
            </a:ext>
          </a:extLst>
        </xdr:cNvPr>
        <xdr:cNvCxnSpPr/>
      </xdr:nvCxnSpPr>
      <xdr:spPr>
        <a:xfrm>
          <a:off x="2019300" y="10540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97" name="楕円 96">
          <a:extLst>
            <a:ext uri="{FF2B5EF4-FFF2-40B4-BE49-F238E27FC236}">
              <a16:creationId xmlns:a16="http://schemas.microsoft.com/office/drawing/2014/main" id="{BCC5D999-1BD6-4212-BEBC-E6ACAD055DF3}"/>
            </a:ext>
          </a:extLst>
        </xdr:cNvPr>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81915</xdr:rowOff>
    </xdr:to>
    <xdr:cxnSp macro="">
      <xdr:nvCxnSpPr>
        <xdr:cNvPr id="98" name="直線コネクタ 97">
          <a:extLst>
            <a:ext uri="{FF2B5EF4-FFF2-40B4-BE49-F238E27FC236}">
              <a16:creationId xmlns:a16="http://schemas.microsoft.com/office/drawing/2014/main" id="{DB332038-AA74-4580-A430-01EFA1BB02D7}"/>
            </a:ext>
          </a:extLst>
        </xdr:cNvPr>
        <xdr:cNvCxnSpPr/>
      </xdr:nvCxnSpPr>
      <xdr:spPr>
        <a:xfrm>
          <a:off x="1130300" y="10523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8932634C-0337-4584-91F5-411D5A397A91}"/>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8CD8FEA7-8AB2-44B0-ABF3-2773524E86E3}"/>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15B92162-5A06-4E79-8278-384B8A9E26AA}"/>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F79618A9-47CB-402E-B17E-5A8CF69EF9C5}"/>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03" name="n_1mainValue【体育館・プール】&#10;有形固定資産減価償却率">
          <a:extLst>
            <a:ext uri="{FF2B5EF4-FFF2-40B4-BE49-F238E27FC236}">
              <a16:creationId xmlns:a16="http://schemas.microsoft.com/office/drawing/2014/main" id="{EAFF8F42-907D-4EC1-9BBD-37B010949992}"/>
            </a:ext>
          </a:extLst>
        </xdr:cNvPr>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04" name="n_2mainValue【体育館・プール】&#10;有形固定資産減価償却率">
          <a:extLst>
            <a:ext uri="{FF2B5EF4-FFF2-40B4-BE49-F238E27FC236}">
              <a16:creationId xmlns:a16="http://schemas.microsoft.com/office/drawing/2014/main" id="{3F3D87A8-C049-4DF2-BC90-D8D7771D5318}"/>
            </a:ext>
          </a:extLst>
        </xdr:cNvPr>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105" name="n_3mainValue【体育館・プール】&#10;有形固定資産減価償却率">
          <a:extLst>
            <a:ext uri="{FF2B5EF4-FFF2-40B4-BE49-F238E27FC236}">
              <a16:creationId xmlns:a16="http://schemas.microsoft.com/office/drawing/2014/main" id="{E509E9A7-8035-4A0C-A2E7-00F63848AC58}"/>
            </a:ext>
          </a:extLst>
        </xdr:cNvPr>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106697</xdr:rowOff>
    </xdr:from>
    <xdr:ext cx="405111" cy="259045"/>
    <xdr:sp macro="" textlink="">
      <xdr:nvSpPr>
        <xdr:cNvPr id="106" name="n_4mainValue【体育館・プール】&#10;有形固定資産減価償却率">
          <a:extLst>
            <a:ext uri="{FF2B5EF4-FFF2-40B4-BE49-F238E27FC236}">
              <a16:creationId xmlns:a16="http://schemas.microsoft.com/office/drawing/2014/main" id="{A804E138-8C36-47EE-9957-FB2CBD10A4F1}"/>
            </a:ext>
          </a:extLst>
        </xdr:cNvPr>
        <xdr:cNvSpPr txBox="1"/>
      </xdr:nvSpPr>
      <xdr:spPr>
        <a:xfrm>
          <a:off x="927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830B365-5F94-4BD4-A3E9-7CB75ACCAA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C9934F4-F197-4438-BBB9-4C105D1C15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F5CD16C-A67B-4355-ADFD-876229BF12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1A2C6A5-ADCE-4C20-9148-71355B963F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6A7B4F5-A365-4BA1-9B06-EF77585E46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E44030A-9189-45A9-9754-86E84471B4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182A54F-7BCD-4F40-BA03-FCA630BA12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29041A9-48E8-4184-9C27-3835F6849B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A8FA125-01F2-47F4-B86A-5C4B6588F6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E30F802-A59C-4044-AE40-1FF0106381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189E9C3-FC0E-4F2A-A7F2-3E401EDEC7B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74D27A98-9E50-4AA6-BFF0-B243AA36362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D7FBF23B-24F1-4623-867A-E6F3690A909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E8CF29C2-993D-4C6A-B82C-2FAD0DAB6F3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B8233D06-1F0E-453B-BE4B-F0F580F47F3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6D51C536-E5DB-427B-A276-95FE9252650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7371ACFB-E9AA-4E69-8E96-DF053E75D8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9ED1D77B-0CE8-4F12-AF74-1901BAAA694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F490845F-3F96-47E7-B19C-69CB294E236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8A74757-E8DC-44E7-B5C5-EBC9BAD8403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C1A49BFC-088E-4F26-8FA9-6B11B0207EE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6B95FA5E-B7D8-4067-8498-9793C24F6F7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AF5FB08-D0F2-4896-B1DA-85E5D13411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505C831-67D9-4943-A6E8-E7DD997265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931E7BD-BCAB-4C3A-B1E4-B59780C66B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DFD19CDC-2FE9-4CCD-965F-E099EC089571}"/>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BD36D337-31FC-4078-B82D-08CF61B919E4}"/>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C06D5A94-5A52-444E-853E-6CD45EA03A89}"/>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B7FC722F-2E52-4D28-A41A-20601812F5D6}"/>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80DDA823-D177-4742-8DC1-8BF05922FEBE}"/>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71933460-5D31-4EC0-AFA9-CF4B50BF02BC}"/>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8BF5226D-319B-487C-BC94-56ECE4A5D5F5}"/>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E1B7B89D-7899-4033-8E78-C381FC5DB221}"/>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BC1D14AE-A2E1-46EF-BC0C-C8B2104FE3E1}"/>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B1BE1E6C-9F56-406B-8932-FFD48825A9BB}"/>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D50B4810-65D8-4DC0-842F-67E3532271CB}"/>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E06EA2D-469B-485A-B34A-02FA2E97DE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336268F-85D3-44A2-A06F-B08A2AE7D0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3B60A57-4940-4E7E-A4EE-C6DE99C194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341BB4C-664B-4890-8E62-B2E929C7AE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1B15165-57C9-4386-A602-11A1EB56BF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70685</xdr:rowOff>
    </xdr:from>
    <xdr:to>
      <xdr:col>55</xdr:col>
      <xdr:colOff>50800</xdr:colOff>
      <xdr:row>64</xdr:row>
      <xdr:rowOff>835</xdr:rowOff>
    </xdr:to>
    <xdr:sp macro="" textlink="">
      <xdr:nvSpPr>
        <xdr:cNvPr id="148" name="楕円 147">
          <a:extLst>
            <a:ext uri="{FF2B5EF4-FFF2-40B4-BE49-F238E27FC236}">
              <a16:creationId xmlns:a16="http://schemas.microsoft.com/office/drawing/2014/main" id="{6F336A25-8633-419A-9307-8F91DFF91947}"/>
            </a:ext>
          </a:extLst>
        </xdr:cNvPr>
        <xdr:cNvSpPr/>
      </xdr:nvSpPr>
      <xdr:spPr>
        <a:xfrm>
          <a:off x="10426700" y="108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49112</xdr:rowOff>
    </xdr:from>
    <xdr:ext cx="469744" cy="259045"/>
    <xdr:sp macro="" textlink="">
      <xdr:nvSpPr>
        <xdr:cNvPr id="149" name="【体育館・プール】&#10;一人当たり面積該当値テキスト">
          <a:extLst>
            <a:ext uri="{FF2B5EF4-FFF2-40B4-BE49-F238E27FC236}">
              <a16:creationId xmlns:a16="http://schemas.microsoft.com/office/drawing/2014/main" id="{4AC84340-DFC5-4482-8D3D-B963A87D7B44}"/>
            </a:ext>
          </a:extLst>
        </xdr:cNvPr>
        <xdr:cNvSpPr txBox="1"/>
      </xdr:nvSpPr>
      <xdr:spPr>
        <a:xfrm>
          <a:off x="10515600" y="108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75257</xdr:rowOff>
    </xdr:from>
    <xdr:to>
      <xdr:col>50</xdr:col>
      <xdr:colOff>165100</xdr:colOff>
      <xdr:row>64</xdr:row>
      <xdr:rowOff>5407</xdr:rowOff>
    </xdr:to>
    <xdr:sp macro="" textlink="">
      <xdr:nvSpPr>
        <xdr:cNvPr id="150" name="楕円 149">
          <a:extLst>
            <a:ext uri="{FF2B5EF4-FFF2-40B4-BE49-F238E27FC236}">
              <a16:creationId xmlns:a16="http://schemas.microsoft.com/office/drawing/2014/main" id="{A5877BCD-835B-47B4-957A-EB755851FE41}"/>
            </a:ext>
          </a:extLst>
        </xdr:cNvPr>
        <xdr:cNvSpPr/>
      </xdr:nvSpPr>
      <xdr:spPr>
        <a:xfrm>
          <a:off x="9588500" y="108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121485</xdr:rowOff>
    </xdr:from>
    <xdr:to>
      <xdr:col>55</xdr:col>
      <xdr:colOff>0</xdr:colOff>
      <xdr:row>63</xdr:row>
      <xdr:rowOff>126057</xdr:rowOff>
    </xdr:to>
    <xdr:cxnSp macro="">
      <xdr:nvCxnSpPr>
        <xdr:cNvPr id="151" name="直線コネクタ 150">
          <a:extLst>
            <a:ext uri="{FF2B5EF4-FFF2-40B4-BE49-F238E27FC236}">
              <a16:creationId xmlns:a16="http://schemas.microsoft.com/office/drawing/2014/main" id="{0E8A51A3-7DEE-4A28-93D5-1CA61B5E7DD6}"/>
            </a:ext>
          </a:extLst>
        </xdr:cNvPr>
        <xdr:cNvCxnSpPr/>
      </xdr:nvCxnSpPr>
      <xdr:spPr>
        <a:xfrm flipV="1">
          <a:off x="9639300" y="1092283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77869</xdr:rowOff>
    </xdr:from>
    <xdr:to>
      <xdr:col>46</xdr:col>
      <xdr:colOff>38100</xdr:colOff>
      <xdr:row>64</xdr:row>
      <xdr:rowOff>8019</xdr:rowOff>
    </xdr:to>
    <xdr:sp macro="" textlink="">
      <xdr:nvSpPr>
        <xdr:cNvPr id="152" name="楕円 151">
          <a:extLst>
            <a:ext uri="{FF2B5EF4-FFF2-40B4-BE49-F238E27FC236}">
              <a16:creationId xmlns:a16="http://schemas.microsoft.com/office/drawing/2014/main" id="{34DE5EC0-146C-4FEA-8791-A74C5AB20091}"/>
            </a:ext>
          </a:extLst>
        </xdr:cNvPr>
        <xdr:cNvSpPr/>
      </xdr:nvSpPr>
      <xdr:spPr>
        <a:xfrm>
          <a:off x="8699500" y="10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126057</xdr:rowOff>
    </xdr:from>
    <xdr:to>
      <xdr:col>50</xdr:col>
      <xdr:colOff>114300</xdr:colOff>
      <xdr:row>63</xdr:row>
      <xdr:rowOff>128669</xdr:rowOff>
    </xdr:to>
    <xdr:cxnSp macro="">
      <xdr:nvCxnSpPr>
        <xdr:cNvPr id="153" name="直線コネクタ 152">
          <a:extLst>
            <a:ext uri="{FF2B5EF4-FFF2-40B4-BE49-F238E27FC236}">
              <a16:creationId xmlns:a16="http://schemas.microsoft.com/office/drawing/2014/main" id="{D0BA495A-F2AA-492E-BA71-A76A8A2A9BBC}"/>
            </a:ext>
          </a:extLst>
        </xdr:cNvPr>
        <xdr:cNvCxnSpPr/>
      </xdr:nvCxnSpPr>
      <xdr:spPr>
        <a:xfrm flipV="1">
          <a:off x="8750300" y="1092740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82768</xdr:rowOff>
    </xdr:from>
    <xdr:to>
      <xdr:col>41</xdr:col>
      <xdr:colOff>101600</xdr:colOff>
      <xdr:row>64</xdr:row>
      <xdr:rowOff>12918</xdr:rowOff>
    </xdr:to>
    <xdr:sp macro="" textlink="">
      <xdr:nvSpPr>
        <xdr:cNvPr id="154" name="楕円 153">
          <a:extLst>
            <a:ext uri="{FF2B5EF4-FFF2-40B4-BE49-F238E27FC236}">
              <a16:creationId xmlns:a16="http://schemas.microsoft.com/office/drawing/2014/main" id="{14E88FCB-5045-4BC6-B25C-CD99C582E599}"/>
            </a:ext>
          </a:extLst>
        </xdr:cNvPr>
        <xdr:cNvSpPr/>
      </xdr:nvSpPr>
      <xdr:spPr>
        <a:xfrm>
          <a:off x="78105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128669</xdr:rowOff>
    </xdr:from>
    <xdr:to>
      <xdr:col>45</xdr:col>
      <xdr:colOff>177800</xdr:colOff>
      <xdr:row>63</xdr:row>
      <xdr:rowOff>133568</xdr:rowOff>
    </xdr:to>
    <xdr:cxnSp macro="">
      <xdr:nvCxnSpPr>
        <xdr:cNvPr id="155" name="直線コネクタ 154">
          <a:extLst>
            <a:ext uri="{FF2B5EF4-FFF2-40B4-BE49-F238E27FC236}">
              <a16:creationId xmlns:a16="http://schemas.microsoft.com/office/drawing/2014/main" id="{FAEC79CD-5FDD-434A-B712-9A212D54EA71}"/>
            </a:ext>
          </a:extLst>
        </xdr:cNvPr>
        <xdr:cNvCxnSpPr/>
      </xdr:nvCxnSpPr>
      <xdr:spPr>
        <a:xfrm flipV="1">
          <a:off x="7861300" y="109300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85380</xdr:rowOff>
    </xdr:from>
    <xdr:to>
      <xdr:col>36</xdr:col>
      <xdr:colOff>165100</xdr:colOff>
      <xdr:row>64</xdr:row>
      <xdr:rowOff>15530</xdr:rowOff>
    </xdr:to>
    <xdr:sp macro="" textlink="">
      <xdr:nvSpPr>
        <xdr:cNvPr id="156" name="楕円 155">
          <a:extLst>
            <a:ext uri="{FF2B5EF4-FFF2-40B4-BE49-F238E27FC236}">
              <a16:creationId xmlns:a16="http://schemas.microsoft.com/office/drawing/2014/main" id="{B7A26137-3AFD-4785-923C-7A85733DD6F0}"/>
            </a:ext>
          </a:extLst>
        </xdr:cNvPr>
        <xdr:cNvSpPr/>
      </xdr:nvSpPr>
      <xdr:spPr>
        <a:xfrm>
          <a:off x="6921500" y="108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133568</xdr:rowOff>
    </xdr:from>
    <xdr:to>
      <xdr:col>41</xdr:col>
      <xdr:colOff>50800</xdr:colOff>
      <xdr:row>63</xdr:row>
      <xdr:rowOff>136180</xdr:rowOff>
    </xdr:to>
    <xdr:cxnSp macro="">
      <xdr:nvCxnSpPr>
        <xdr:cNvPr id="157" name="直線コネクタ 156">
          <a:extLst>
            <a:ext uri="{FF2B5EF4-FFF2-40B4-BE49-F238E27FC236}">
              <a16:creationId xmlns:a16="http://schemas.microsoft.com/office/drawing/2014/main" id="{60D237AA-4D9F-46DB-9F3F-1597DB53402F}"/>
            </a:ext>
          </a:extLst>
        </xdr:cNvPr>
        <xdr:cNvCxnSpPr/>
      </xdr:nvCxnSpPr>
      <xdr:spPr>
        <a:xfrm flipV="1">
          <a:off x="6972300" y="1093491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931FEF4F-099B-4F1A-B226-8997082D1CCC}"/>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16E4A7C8-5B48-4BF9-9DF3-5926B3F08FC5}"/>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FDA97481-31BD-4CF3-A866-98F9E4C84860}"/>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E14916C6-3DC1-4E28-A663-240E55BF5052}"/>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167984</xdr:rowOff>
    </xdr:from>
    <xdr:ext cx="469744" cy="259045"/>
    <xdr:sp macro="" textlink="">
      <xdr:nvSpPr>
        <xdr:cNvPr id="162" name="n_1mainValue【体育館・プール】&#10;一人当たり面積">
          <a:extLst>
            <a:ext uri="{FF2B5EF4-FFF2-40B4-BE49-F238E27FC236}">
              <a16:creationId xmlns:a16="http://schemas.microsoft.com/office/drawing/2014/main" id="{9FA9B1AC-0CD1-4498-B8F9-033ECEFFC90A}"/>
            </a:ext>
          </a:extLst>
        </xdr:cNvPr>
        <xdr:cNvSpPr txBox="1"/>
      </xdr:nvSpPr>
      <xdr:spPr>
        <a:xfrm>
          <a:off x="9391727" y="1096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170596</xdr:rowOff>
    </xdr:from>
    <xdr:ext cx="469744" cy="259045"/>
    <xdr:sp macro="" textlink="">
      <xdr:nvSpPr>
        <xdr:cNvPr id="163" name="n_2mainValue【体育館・プール】&#10;一人当たり面積">
          <a:extLst>
            <a:ext uri="{FF2B5EF4-FFF2-40B4-BE49-F238E27FC236}">
              <a16:creationId xmlns:a16="http://schemas.microsoft.com/office/drawing/2014/main" id="{95BE73B4-EF00-451C-A100-6857754036D4}"/>
            </a:ext>
          </a:extLst>
        </xdr:cNvPr>
        <xdr:cNvSpPr txBox="1"/>
      </xdr:nvSpPr>
      <xdr:spPr>
        <a:xfrm>
          <a:off x="8515427" y="1097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4045</xdr:rowOff>
    </xdr:from>
    <xdr:ext cx="469744" cy="259045"/>
    <xdr:sp macro="" textlink="">
      <xdr:nvSpPr>
        <xdr:cNvPr id="164" name="n_3mainValue【体育館・プール】&#10;一人当たり面積">
          <a:extLst>
            <a:ext uri="{FF2B5EF4-FFF2-40B4-BE49-F238E27FC236}">
              <a16:creationId xmlns:a16="http://schemas.microsoft.com/office/drawing/2014/main" id="{8E42F0E0-5AB6-4672-994C-705DDA9BE630}"/>
            </a:ext>
          </a:extLst>
        </xdr:cNvPr>
        <xdr:cNvSpPr txBox="1"/>
      </xdr:nvSpPr>
      <xdr:spPr>
        <a:xfrm>
          <a:off x="7626427" y="109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6657</xdr:rowOff>
    </xdr:from>
    <xdr:ext cx="469744" cy="259045"/>
    <xdr:sp macro="" textlink="">
      <xdr:nvSpPr>
        <xdr:cNvPr id="165" name="n_4mainValue【体育館・プール】&#10;一人当たり面積">
          <a:extLst>
            <a:ext uri="{FF2B5EF4-FFF2-40B4-BE49-F238E27FC236}">
              <a16:creationId xmlns:a16="http://schemas.microsoft.com/office/drawing/2014/main" id="{2D7C64EF-F578-452D-AEEB-00DA7145F455}"/>
            </a:ext>
          </a:extLst>
        </xdr:cNvPr>
        <xdr:cNvSpPr txBox="1"/>
      </xdr:nvSpPr>
      <xdr:spPr>
        <a:xfrm>
          <a:off x="6737427" y="109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FCBDADD-3637-4084-9130-89F58B9C3E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70146AC-8301-498B-8E6D-361A465D10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4B4D02C0-F1C4-44D9-B6A8-AFD9011206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EACDB4FC-4FD5-4E7E-9D6F-54302E5AEF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324FF9B4-FEC6-42BA-8AA1-8DA5C47BDE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8B57F64-3A51-4FB0-B6E8-E3DA3BA0CA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62CB94E-36E6-4849-92FC-7C3BAD8EAE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9E1D4991-EF5D-4BD4-AD9F-D8F1D6CD7C2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B304F757-59D0-451E-9688-90CA534C2E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83F46ED0-1ACB-4A62-A178-8DDF35E863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24363B9-E639-44A2-9C3A-9F9979EFE0B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2DDE8C01-E6D9-4205-85EB-77FCB95899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FDC1299-E97D-4EEA-8A9E-6C9671ADBA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51B49BE0-4B0B-43D0-8C0A-8A42880E53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782FF3E5-1A2F-43F3-9EAD-050CAEFDCA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ED5E0F55-09BD-4D3D-9367-AC7261AE045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AA2AEC90-8053-4AA7-92DF-C4CB180F8B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8256B996-4CE0-4856-975A-24EAC1D227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1A4E0995-EB2C-4E0A-9BF5-594CEFB2F3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7E1B3120-D0B0-47C6-B1F6-B11793B64D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515BCB77-7871-47AB-A681-11D8E932B8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A84B541F-63A9-483E-91F1-FA07A3CF1B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4BAE75B7-22BB-46C7-9820-1D533DF0D6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C106438A-75AF-4C17-BACA-D3DAF4DEDC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DEB0CB4E-46EB-4089-9490-319A40359B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EFE760FA-FCC0-4A06-8D8B-7C362958B1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94587667-1D32-411A-81EB-61549426F4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689ACA3D-5ED0-48E7-9EA7-A4D260C22C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A616CEE7-BC69-4A6D-93DA-9A98EE4A9B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C2C31585-8DDE-4E64-A298-82CD827C71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97DD5544-0978-41CD-B87E-76F07FEBB7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41BD1C57-340A-43EB-B980-1E807AD9FC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3AD67A75-BC95-4571-8929-964612DC9F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75873823-20CB-4C43-9046-CD078D6F22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5F7F049B-5ECF-475A-9571-5118FF357B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CA6C5330-824D-4B09-A62F-31987C4304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C5739B52-A7B5-460B-A0F2-7FADAF4F7C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21D64CCE-90F9-4E08-9869-F34A55FBF9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9B83919F-A9CF-4D22-A7DB-543B33036A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2337AA1A-0EA2-46CF-B8E0-033B4F062C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DC7EF8C6-5F17-44AB-8C0E-2C37EEF811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B316EB3A-80A7-407B-9F98-0EB8C5A368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2DD44669-B378-4D60-BC7B-5D27CA1FDF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BF21E263-A909-45EC-B603-A7C8016ABA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003BF584-87EB-4FD6-ADA5-35526350A1C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BEF061C6-4120-4A83-B61D-6F5CE0153A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B08190C3-3FB0-47DB-A6C0-26B6F775FD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5CCC6B30-7C35-4A70-9B57-3AD16DFA6B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65F4817A-5043-4319-9F8B-E062DD3727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25F46205-4DE7-4C97-826E-EF25DC5D607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8463BBFF-1D32-4C23-8FD1-E5609A1E13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97DF1028-ACC4-456E-A220-B5F5E675D7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9CAE5E71-DC14-4403-AEEF-6466B58C7D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B6067244-E689-421C-A2E5-908D7A3E2E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E6AEF2F4-4B7A-4C16-B56E-FFEF841CC1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E721D68E-B86E-45C8-A221-DB56792EB9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93E02AAE-B3D3-48A2-9628-1F1D45A00F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6072FDEB-20A6-4B7A-8762-586F3756D55A}"/>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3657E5FE-0C0B-432A-9C58-52513280932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07317ED8-145D-47E4-8B00-6527C33AF87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6BA7D82C-721A-4A2E-8634-5D78EBB8289B}"/>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227" name="直線コネクタ 226">
          <a:extLst>
            <a:ext uri="{FF2B5EF4-FFF2-40B4-BE49-F238E27FC236}">
              <a16:creationId xmlns:a16="http://schemas.microsoft.com/office/drawing/2014/main" id="{425BFD70-AFC0-4793-BBED-FD4DA0461D71}"/>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25EE858F-C097-4E03-A1E2-19EFA66FC592}"/>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29" name="フローチャート: 判断 228">
          <a:extLst>
            <a:ext uri="{FF2B5EF4-FFF2-40B4-BE49-F238E27FC236}">
              <a16:creationId xmlns:a16="http://schemas.microsoft.com/office/drawing/2014/main" id="{B5FB485C-A8DE-4273-888C-2E3C29966159}"/>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230" name="フローチャート: 判断 229">
          <a:extLst>
            <a:ext uri="{FF2B5EF4-FFF2-40B4-BE49-F238E27FC236}">
              <a16:creationId xmlns:a16="http://schemas.microsoft.com/office/drawing/2014/main" id="{567CA81C-A32A-42D8-B2FB-B98D8AB2845D}"/>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231" name="フローチャート: 判断 230">
          <a:extLst>
            <a:ext uri="{FF2B5EF4-FFF2-40B4-BE49-F238E27FC236}">
              <a16:creationId xmlns:a16="http://schemas.microsoft.com/office/drawing/2014/main" id="{F52AE8DE-B10D-46CA-8D2D-F944CFAB9D74}"/>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232" name="フローチャート: 判断 231">
          <a:extLst>
            <a:ext uri="{FF2B5EF4-FFF2-40B4-BE49-F238E27FC236}">
              <a16:creationId xmlns:a16="http://schemas.microsoft.com/office/drawing/2014/main" id="{535A486C-07F6-40AA-9A81-2DF733430AF5}"/>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233" name="フローチャート: 判断 232">
          <a:extLst>
            <a:ext uri="{FF2B5EF4-FFF2-40B4-BE49-F238E27FC236}">
              <a16:creationId xmlns:a16="http://schemas.microsoft.com/office/drawing/2014/main" id="{A448AFBB-2B31-45D4-A539-594C6AC1E542}"/>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F3A48320-2077-4B02-93D8-A1A94057BD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229516E7-30A6-46B5-9033-2FC816FC61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BE3356C2-459D-4766-8E83-C27182CFDF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BF856F60-7A79-43F4-A4E0-6FBB213478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18107F7A-C482-4B24-BC53-285A897CAA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18869</xdr:rowOff>
    </xdr:from>
    <xdr:to>
      <xdr:col>85</xdr:col>
      <xdr:colOff>177800</xdr:colOff>
      <xdr:row>39</xdr:row>
      <xdr:rowOff>120469</xdr:rowOff>
    </xdr:to>
    <xdr:sp macro="" textlink="">
      <xdr:nvSpPr>
        <xdr:cNvPr id="239" name="楕円 238">
          <a:extLst>
            <a:ext uri="{FF2B5EF4-FFF2-40B4-BE49-F238E27FC236}">
              <a16:creationId xmlns:a16="http://schemas.microsoft.com/office/drawing/2014/main" id="{15FED1FB-D7B1-4902-BB39-F545AFB832FB}"/>
            </a:ext>
          </a:extLst>
        </xdr:cNvPr>
        <xdr:cNvSpPr/>
      </xdr:nvSpPr>
      <xdr:spPr>
        <a:xfrm>
          <a:off x="16268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168746</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5008ADCE-0292-43E8-9BEB-38DD2D527DE5}"/>
            </a:ext>
          </a:extLst>
        </xdr:cNvPr>
        <xdr:cNvSpPr txBox="1"/>
      </xdr:nvSpPr>
      <xdr:spPr>
        <a:xfrm>
          <a:off x="16357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241" name="楕円 240">
          <a:extLst>
            <a:ext uri="{FF2B5EF4-FFF2-40B4-BE49-F238E27FC236}">
              <a16:creationId xmlns:a16="http://schemas.microsoft.com/office/drawing/2014/main" id="{B105B2B4-639E-42AA-A0FB-28D3D75B8876}"/>
            </a:ext>
          </a:extLst>
        </xdr:cNvPr>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69669</xdr:rowOff>
    </xdr:to>
    <xdr:cxnSp macro="">
      <xdr:nvCxnSpPr>
        <xdr:cNvPr id="242" name="直線コネクタ 241">
          <a:extLst>
            <a:ext uri="{FF2B5EF4-FFF2-40B4-BE49-F238E27FC236}">
              <a16:creationId xmlns:a16="http://schemas.microsoft.com/office/drawing/2014/main" id="{E935848E-DB14-4989-A38A-57F0EB691071}"/>
            </a:ext>
          </a:extLst>
        </xdr:cNvPr>
        <xdr:cNvCxnSpPr/>
      </xdr:nvCxnSpPr>
      <xdr:spPr>
        <a:xfrm>
          <a:off x="15481300" y="668600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243" name="楕円 242">
          <a:extLst>
            <a:ext uri="{FF2B5EF4-FFF2-40B4-BE49-F238E27FC236}">
              <a16:creationId xmlns:a16="http://schemas.microsoft.com/office/drawing/2014/main" id="{D2406A32-7E24-41A0-BBFC-5028DB6BAEE7}"/>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170906</xdr:rowOff>
    </xdr:from>
    <xdr:to>
      <xdr:col>81</xdr:col>
      <xdr:colOff>50800</xdr:colOff>
      <xdr:row>40</xdr:row>
      <xdr:rowOff>77833</xdr:rowOff>
    </xdr:to>
    <xdr:cxnSp macro="">
      <xdr:nvCxnSpPr>
        <xdr:cNvPr id="244" name="直線コネクタ 243">
          <a:extLst>
            <a:ext uri="{FF2B5EF4-FFF2-40B4-BE49-F238E27FC236}">
              <a16:creationId xmlns:a16="http://schemas.microsoft.com/office/drawing/2014/main" id="{72DB7388-E34E-4551-A551-0F3B3EA115E5}"/>
            </a:ext>
          </a:extLst>
        </xdr:cNvPr>
        <xdr:cNvCxnSpPr/>
      </xdr:nvCxnSpPr>
      <xdr:spPr>
        <a:xfrm flipV="1">
          <a:off x="14592300" y="6686006"/>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45" name="楕円 244">
          <a:extLst>
            <a:ext uri="{FF2B5EF4-FFF2-40B4-BE49-F238E27FC236}">
              <a16:creationId xmlns:a16="http://schemas.microsoft.com/office/drawing/2014/main" id="{ECE447D5-7768-4063-AA24-EB207C082F67}"/>
            </a:ext>
          </a:extLst>
        </xdr:cNvPr>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40</xdr:row>
      <xdr:rowOff>77833</xdr:rowOff>
    </xdr:to>
    <xdr:cxnSp macro="">
      <xdr:nvCxnSpPr>
        <xdr:cNvPr id="246" name="直線コネクタ 245">
          <a:extLst>
            <a:ext uri="{FF2B5EF4-FFF2-40B4-BE49-F238E27FC236}">
              <a16:creationId xmlns:a16="http://schemas.microsoft.com/office/drawing/2014/main" id="{642830C0-6CD1-486F-B730-7585296CFB24}"/>
            </a:ext>
          </a:extLst>
        </xdr:cNvPr>
        <xdr:cNvCxnSpPr/>
      </xdr:nvCxnSpPr>
      <xdr:spPr>
        <a:xfrm>
          <a:off x="13703300" y="657987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247" name="楕円 246">
          <a:extLst>
            <a:ext uri="{FF2B5EF4-FFF2-40B4-BE49-F238E27FC236}">
              <a16:creationId xmlns:a16="http://schemas.microsoft.com/office/drawing/2014/main" id="{4DE417DB-48B9-45EE-A443-D957ED2BE0F2}"/>
            </a:ext>
          </a:extLst>
        </xdr:cNvPr>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38</xdr:row>
      <xdr:rowOff>64770</xdr:rowOff>
    </xdr:to>
    <xdr:cxnSp macro="">
      <xdr:nvCxnSpPr>
        <xdr:cNvPr id="248" name="直線コネクタ 247">
          <a:extLst>
            <a:ext uri="{FF2B5EF4-FFF2-40B4-BE49-F238E27FC236}">
              <a16:creationId xmlns:a16="http://schemas.microsoft.com/office/drawing/2014/main" id="{C1A27556-4765-405C-BD49-9623D5E7BCE1}"/>
            </a:ext>
          </a:extLst>
        </xdr:cNvPr>
        <xdr:cNvCxnSpPr/>
      </xdr:nvCxnSpPr>
      <xdr:spPr>
        <a:xfrm>
          <a:off x="12814300" y="64557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D036DE52-DC94-4E0C-9FD2-2A504C3FBD7C}"/>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A28E13A8-A5C8-4588-86B2-8B988A5C78F4}"/>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034E2AC3-CA0B-45EC-B2AF-5CACFE742CB2}"/>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514FC8CB-A4EA-4B31-BDA3-2FCB1CE30E3A}"/>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41383</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0B7A63CA-1A0D-464B-9071-0999C70007BA}"/>
            </a:ext>
          </a:extLst>
        </xdr:cNvPr>
        <xdr:cNvSpPr txBox="1"/>
      </xdr:nvSpPr>
      <xdr:spPr>
        <a:xfrm>
          <a:off x="15266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8E8CEDD3-069E-42FE-9487-0AB39B2C0561}"/>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5479568C-4CFB-4E79-BCC3-2CCC099603A5}"/>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7E3B6175-9E22-49F6-9590-101CF9BAAF31}"/>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3EF0E420-BC54-4E62-80DE-7499447ABC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CAA1AD50-18BE-4E45-9982-50A9EF6331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3544DA48-FDB1-426D-9408-39A9CBB340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819E576E-C0FF-4949-BB86-A0F68BFDD6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F05E6E4C-1508-4119-A29B-083585CFA3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E2FEFB4D-3C7E-4B80-BE95-178A419C9E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BC771602-F792-473A-9B20-59C14D75A2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26D21C0A-B72F-4933-A86E-C3AC58DA73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D2A5997A-5CA3-45C8-A84A-6C4963050A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CB37C120-2745-4619-A939-FAB23C09A4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7" name="直線コネクタ 266">
          <a:extLst>
            <a:ext uri="{FF2B5EF4-FFF2-40B4-BE49-F238E27FC236}">
              <a16:creationId xmlns:a16="http://schemas.microsoft.com/office/drawing/2014/main" id="{51E1DA06-0FE4-4C8A-8F6E-97CC2D6EF7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8" name="テキスト ボックス 267">
          <a:extLst>
            <a:ext uri="{FF2B5EF4-FFF2-40B4-BE49-F238E27FC236}">
              <a16:creationId xmlns:a16="http://schemas.microsoft.com/office/drawing/2014/main" id="{8FCED7C3-E9CC-4EB9-945E-39339D64CDF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9" name="直線コネクタ 268">
          <a:extLst>
            <a:ext uri="{FF2B5EF4-FFF2-40B4-BE49-F238E27FC236}">
              <a16:creationId xmlns:a16="http://schemas.microsoft.com/office/drawing/2014/main" id="{D03AC77C-B868-4CC5-8EEA-853ED8BC86A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70" name="テキスト ボックス 269">
          <a:extLst>
            <a:ext uri="{FF2B5EF4-FFF2-40B4-BE49-F238E27FC236}">
              <a16:creationId xmlns:a16="http://schemas.microsoft.com/office/drawing/2014/main" id="{B2762EE9-A309-4583-BCA0-C4950938A3A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1" name="直線コネクタ 270">
          <a:extLst>
            <a:ext uri="{FF2B5EF4-FFF2-40B4-BE49-F238E27FC236}">
              <a16:creationId xmlns:a16="http://schemas.microsoft.com/office/drawing/2014/main" id="{05EA41AF-A7CD-4289-A058-66BA4E55212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2" name="テキスト ボックス 271">
          <a:extLst>
            <a:ext uri="{FF2B5EF4-FFF2-40B4-BE49-F238E27FC236}">
              <a16:creationId xmlns:a16="http://schemas.microsoft.com/office/drawing/2014/main" id="{FAD55B76-0700-4888-A6D8-B5D98EBCEAE4}"/>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3" name="直線コネクタ 272">
          <a:extLst>
            <a:ext uri="{FF2B5EF4-FFF2-40B4-BE49-F238E27FC236}">
              <a16:creationId xmlns:a16="http://schemas.microsoft.com/office/drawing/2014/main" id="{33D8FA34-C4F7-468D-8097-AC18213287F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4" name="テキスト ボックス 273">
          <a:extLst>
            <a:ext uri="{FF2B5EF4-FFF2-40B4-BE49-F238E27FC236}">
              <a16:creationId xmlns:a16="http://schemas.microsoft.com/office/drawing/2014/main" id="{F787A08A-CBD4-43A6-B551-5A4211AFCDCB}"/>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D218E74D-BCCF-4ED8-AEF1-3AB0BA9EAD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7F412E3F-05F4-4D29-BEE0-E30A235BDD0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591B7032-414A-40C8-9C03-C3C3C83B0F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278" name="直線コネクタ 277">
          <a:extLst>
            <a:ext uri="{FF2B5EF4-FFF2-40B4-BE49-F238E27FC236}">
              <a16:creationId xmlns:a16="http://schemas.microsoft.com/office/drawing/2014/main" id="{3D00F756-8B1B-464D-8DBF-D44654FA4799}"/>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279" name="【一般廃棄物処理施設】&#10;一人当たり有形固定資産（償却資産）額最小値テキスト">
          <a:extLst>
            <a:ext uri="{FF2B5EF4-FFF2-40B4-BE49-F238E27FC236}">
              <a16:creationId xmlns:a16="http://schemas.microsoft.com/office/drawing/2014/main" id="{28A009B3-E290-430D-953C-8FA8164DEAAC}"/>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280" name="直線コネクタ 279">
          <a:extLst>
            <a:ext uri="{FF2B5EF4-FFF2-40B4-BE49-F238E27FC236}">
              <a16:creationId xmlns:a16="http://schemas.microsoft.com/office/drawing/2014/main" id="{8F5CDC3C-9F4B-4F68-92AC-1985C8D22A16}"/>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06166070-90C8-413F-ADA4-F1B8A0519291}"/>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282" name="直線コネクタ 281">
          <a:extLst>
            <a:ext uri="{FF2B5EF4-FFF2-40B4-BE49-F238E27FC236}">
              <a16:creationId xmlns:a16="http://schemas.microsoft.com/office/drawing/2014/main" id="{51B540AF-D373-40C0-9A25-0016616217A3}"/>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006639C7-D5F2-4975-B3BC-E41DD6F6ADCA}"/>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284" name="フローチャート: 判断 283">
          <a:extLst>
            <a:ext uri="{FF2B5EF4-FFF2-40B4-BE49-F238E27FC236}">
              <a16:creationId xmlns:a16="http://schemas.microsoft.com/office/drawing/2014/main" id="{957B5FEB-E00B-42DB-97E0-789D9EE300A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285" name="フローチャート: 判断 284">
          <a:extLst>
            <a:ext uri="{FF2B5EF4-FFF2-40B4-BE49-F238E27FC236}">
              <a16:creationId xmlns:a16="http://schemas.microsoft.com/office/drawing/2014/main" id="{0995DC6B-F163-43D6-BC55-D17B0BC0A8E5}"/>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286" name="フローチャート: 判断 285">
          <a:extLst>
            <a:ext uri="{FF2B5EF4-FFF2-40B4-BE49-F238E27FC236}">
              <a16:creationId xmlns:a16="http://schemas.microsoft.com/office/drawing/2014/main" id="{380466F0-7F77-44BD-8385-ACC689832626}"/>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287" name="フローチャート: 判断 286">
          <a:extLst>
            <a:ext uri="{FF2B5EF4-FFF2-40B4-BE49-F238E27FC236}">
              <a16:creationId xmlns:a16="http://schemas.microsoft.com/office/drawing/2014/main" id="{C5D69BC3-5E9F-44F3-8C45-B33A629314F2}"/>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288" name="フローチャート: 判断 287">
          <a:extLst>
            <a:ext uri="{FF2B5EF4-FFF2-40B4-BE49-F238E27FC236}">
              <a16:creationId xmlns:a16="http://schemas.microsoft.com/office/drawing/2014/main" id="{5D9B0B54-80F0-4BD6-A912-1C44EF4AB951}"/>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C4BE0BC9-9B3D-4621-8155-3EEA31B4DA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F473E426-F513-4865-B2D7-DC075C99A1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921AF9EB-B40E-4F33-9515-F100A49796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95F3A8FB-E04C-4DAF-BE1E-FFD4E81FE1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2A96F967-540F-4FCF-86F6-E01393D7C7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45337</xdr:rowOff>
    </xdr:from>
    <xdr:to>
      <xdr:col>116</xdr:col>
      <xdr:colOff>114300</xdr:colOff>
      <xdr:row>41</xdr:row>
      <xdr:rowOff>146937</xdr:rowOff>
    </xdr:to>
    <xdr:sp macro="" textlink="">
      <xdr:nvSpPr>
        <xdr:cNvPr id="294" name="楕円 293">
          <a:extLst>
            <a:ext uri="{FF2B5EF4-FFF2-40B4-BE49-F238E27FC236}">
              <a16:creationId xmlns:a16="http://schemas.microsoft.com/office/drawing/2014/main" id="{236DF339-2C9B-4023-850D-22174ECA5F18}"/>
            </a:ext>
          </a:extLst>
        </xdr:cNvPr>
        <xdr:cNvSpPr/>
      </xdr:nvSpPr>
      <xdr:spPr>
        <a:xfrm>
          <a:off x="22110700" y="70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131714</xdr:rowOff>
    </xdr:from>
    <xdr:ext cx="534377" cy="259045"/>
    <xdr:sp macro="" textlink="">
      <xdr:nvSpPr>
        <xdr:cNvPr id="295" name="【一般廃棄物処理施設】&#10;一人当たり有形固定資産（償却資産）額該当値テキスト">
          <a:extLst>
            <a:ext uri="{FF2B5EF4-FFF2-40B4-BE49-F238E27FC236}">
              <a16:creationId xmlns:a16="http://schemas.microsoft.com/office/drawing/2014/main" id="{07BF19A4-5766-4E18-AB2C-9A3800D644BD}"/>
            </a:ext>
          </a:extLst>
        </xdr:cNvPr>
        <xdr:cNvSpPr txBox="1"/>
      </xdr:nvSpPr>
      <xdr:spPr>
        <a:xfrm>
          <a:off x="22199600" y="69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46278</xdr:rowOff>
    </xdr:from>
    <xdr:to>
      <xdr:col>112</xdr:col>
      <xdr:colOff>38100</xdr:colOff>
      <xdr:row>41</xdr:row>
      <xdr:rowOff>147878</xdr:rowOff>
    </xdr:to>
    <xdr:sp macro="" textlink="">
      <xdr:nvSpPr>
        <xdr:cNvPr id="296" name="楕円 295">
          <a:extLst>
            <a:ext uri="{FF2B5EF4-FFF2-40B4-BE49-F238E27FC236}">
              <a16:creationId xmlns:a16="http://schemas.microsoft.com/office/drawing/2014/main" id="{8BDD7598-9140-43C3-9FCF-9F3F925F5B10}"/>
            </a:ext>
          </a:extLst>
        </xdr:cNvPr>
        <xdr:cNvSpPr/>
      </xdr:nvSpPr>
      <xdr:spPr>
        <a:xfrm>
          <a:off x="21272500" y="70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96137</xdr:rowOff>
    </xdr:from>
    <xdr:to>
      <xdr:col>116</xdr:col>
      <xdr:colOff>63500</xdr:colOff>
      <xdr:row>41</xdr:row>
      <xdr:rowOff>97078</xdr:rowOff>
    </xdr:to>
    <xdr:cxnSp macro="">
      <xdr:nvCxnSpPr>
        <xdr:cNvPr id="297" name="直線コネクタ 296">
          <a:extLst>
            <a:ext uri="{FF2B5EF4-FFF2-40B4-BE49-F238E27FC236}">
              <a16:creationId xmlns:a16="http://schemas.microsoft.com/office/drawing/2014/main" id="{0EA00A2B-C089-42AF-B7EF-E5C27F09F897}"/>
            </a:ext>
          </a:extLst>
        </xdr:cNvPr>
        <xdr:cNvCxnSpPr/>
      </xdr:nvCxnSpPr>
      <xdr:spPr>
        <a:xfrm flipV="1">
          <a:off x="21323300" y="7125587"/>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46804</xdr:rowOff>
    </xdr:from>
    <xdr:to>
      <xdr:col>107</xdr:col>
      <xdr:colOff>101600</xdr:colOff>
      <xdr:row>41</xdr:row>
      <xdr:rowOff>148404</xdr:rowOff>
    </xdr:to>
    <xdr:sp macro="" textlink="">
      <xdr:nvSpPr>
        <xdr:cNvPr id="298" name="楕円 297">
          <a:extLst>
            <a:ext uri="{FF2B5EF4-FFF2-40B4-BE49-F238E27FC236}">
              <a16:creationId xmlns:a16="http://schemas.microsoft.com/office/drawing/2014/main" id="{7CD85D16-B4E8-4ED6-90AB-73646C911632}"/>
            </a:ext>
          </a:extLst>
        </xdr:cNvPr>
        <xdr:cNvSpPr/>
      </xdr:nvSpPr>
      <xdr:spPr>
        <a:xfrm>
          <a:off x="20383500" y="70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97078</xdr:rowOff>
    </xdr:from>
    <xdr:to>
      <xdr:col>111</xdr:col>
      <xdr:colOff>177800</xdr:colOff>
      <xdr:row>41</xdr:row>
      <xdr:rowOff>97604</xdr:rowOff>
    </xdr:to>
    <xdr:cxnSp macro="">
      <xdr:nvCxnSpPr>
        <xdr:cNvPr id="299" name="直線コネクタ 298">
          <a:extLst>
            <a:ext uri="{FF2B5EF4-FFF2-40B4-BE49-F238E27FC236}">
              <a16:creationId xmlns:a16="http://schemas.microsoft.com/office/drawing/2014/main" id="{68055854-E09B-4A33-8771-36D3C2D84C1A}"/>
            </a:ext>
          </a:extLst>
        </xdr:cNvPr>
        <xdr:cNvCxnSpPr/>
      </xdr:nvCxnSpPr>
      <xdr:spPr>
        <a:xfrm flipV="1">
          <a:off x="20434300" y="712652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47787</xdr:rowOff>
    </xdr:from>
    <xdr:to>
      <xdr:col>102</xdr:col>
      <xdr:colOff>165100</xdr:colOff>
      <xdr:row>41</xdr:row>
      <xdr:rowOff>149387</xdr:rowOff>
    </xdr:to>
    <xdr:sp macro="" textlink="">
      <xdr:nvSpPr>
        <xdr:cNvPr id="300" name="楕円 299">
          <a:extLst>
            <a:ext uri="{FF2B5EF4-FFF2-40B4-BE49-F238E27FC236}">
              <a16:creationId xmlns:a16="http://schemas.microsoft.com/office/drawing/2014/main" id="{A34B248E-CEF3-4273-B5AB-C334194B382E}"/>
            </a:ext>
          </a:extLst>
        </xdr:cNvPr>
        <xdr:cNvSpPr/>
      </xdr:nvSpPr>
      <xdr:spPr>
        <a:xfrm>
          <a:off x="19494500" y="70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97604</xdr:rowOff>
    </xdr:from>
    <xdr:to>
      <xdr:col>107</xdr:col>
      <xdr:colOff>50800</xdr:colOff>
      <xdr:row>41</xdr:row>
      <xdr:rowOff>98587</xdr:rowOff>
    </xdr:to>
    <xdr:cxnSp macro="">
      <xdr:nvCxnSpPr>
        <xdr:cNvPr id="301" name="直線コネクタ 300">
          <a:extLst>
            <a:ext uri="{FF2B5EF4-FFF2-40B4-BE49-F238E27FC236}">
              <a16:creationId xmlns:a16="http://schemas.microsoft.com/office/drawing/2014/main" id="{3636BD00-BFDF-49A9-8D02-FA9B5918478F}"/>
            </a:ext>
          </a:extLst>
        </xdr:cNvPr>
        <xdr:cNvCxnSpPr/>
      </xdr:nvCxnSpPr>
      <xdr:spPr>
        <a:xfrm flipV="1">
          <a:off x="19545300" y="7127054"/>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48382</xdr:rowOff>
    </xdr:from>
    <xdr:to>
      <xdr:col>98</xdr:col>
      <xdr:colOff>38100</xdr:colOff>
      <xdr:row>41</xdr:row>
      <xdr:rowOff>149982</xdr:rowOff>
    </xdr:to>
    <xdr:sp macro="" textlink="">
      <xdr:nvSpPr>
        <xdr:cNvPr id="302" name="楕円 301">
          <a:extLst>
            <a:ext uri="{FF2B5EF4-FFF2-40B4-BE49-F238E27FC236}">
              <a16:creationId xmlns:a16="http://schemas.microsoft.com/office/drawing/2014/main" id="{31807F58-38BB-48FA-BFF5-D4B7229F8D8B}"/>
            </a:ext>
          </a:extLst>
        </xdr:cNvPr>
        <xdr:cNvSpPr/>
      </xdr:nvSpPr>
      <xdr:spPr>
        <a:xfrm>
          <a:off x="18605500" y="70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98587</xdr:rowOff>
    </xdr:from>
    <xdr:to>
      <xdr:col>102</xdr:col>
      <xdr:colOff>114300</xdr:colOff>
      <xdr:row>41</xdr:row>
      <xdr:rowOff>99182</xdr:rowOff>
    </xdr:to>
    <xdr:cxnSp macro="">
      <xdr:nvCxnSpPr>
        <xdr:cNvPr id="303" name="直線コネクタ 302">
          <a:extLst>
            <a:ext uri="{FF2B5EF4-FFF2-40B4-BE49-F238E27FC236}">
              <a16:creationId xmlns:a16="http://schemas.microsoft.com/office/drawing/2014/main" id="{A3B4AD71-B036-4739-9CAD-9C62AC002412}"/>
            </a:ext>
          </a:extLst>
        </xdr:cNvPr>
        <xdr:cNvCxnSpPr/>
      </xdr:nvCxnSpPr>
      <xdr:spPr>
        <a:xfrm flipV="1">
          <a:off x="18656300" y="712803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BCD81672-6A02-4F27-A36D-73436F24E2BF}"/>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E2AC1C40-4CDA-46C4-BF69-A0664D148098}"/>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35422652-2411-43D7-B41B-D72B2DFA7ECB}"/>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51F63DCC-3415-451A-956A-BD525B3240DB}"/>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139005</xdr:rowOff>
    </xdr:from>
    <xdr:ext cx="534377" cy="259045"/>
    <xdr:sp macro="" textlink="">
      <xdr:nvSpPr>
        <xdr:cNvPr id="308" name="n_1mainValue【一般廃棄物処理施設】&#10;一人当たり有形固定資産（償却資産）額">
          <a:extLst>
            <a:ext uri="{FF2B5EF4-FFF2-40B4-BE49-F238E27FC236}">
              <a16:creationId xmlns:a16="http://schemas.microsoft.com/office/drawing/2014/main" id="{1E74966B-2772-4DD7-B680-B3444C6193D0}"/>
            </a:ext>
          </a:extLst>
        </xdr:cNvPr>
        <xdr:cNvSpPr txBox="1"/>
      </xdr:nvSpPr>
      <xdr:spPr>
        <a:xfrm>
          <a:off x="21043411" y="71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139531</xdr:rowOff>
    </xdr:from>
    <xdr:ext cx="534377" cy="259045"/>
    <xdr:sp macro="" textlink="">
      <xdr:nvSpPr>
        <xdr:cNvPr id="309" name="n_2mainValue【一般廃棄物処理施設】&#10;一人当たり有形固定資産（償却資産）額">
          <a:extLst>
            <a:ext uri="{FF2B5EF4-FFF2-40B4-BE49-F238E27FC236}">
              <a16:creationId xmlns:a16="http://schemas.microsoft.com/office/drawing/2014/main" id="{AA12075F-9D85-40C7-A375-CC2A4E62E18E}"/>
            </a:ext>
          </a:extLst>
        </xdr:cNvPr>
        <xdr:cNvSpPr txBox="1"/>
      </xdr:nvSpPr>
      <xdr:spPr>
        <a:xfrm>
          <a:off x="20167111" y="716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140514</xdr:rowOff>
    </xdr:from>
    <xdr:ext cx="534377" cy="259045"/>
    <xdr:sp macro="" textlink="">
      <xdr:nvSpPr>
        <xdr:cNvPr id="310" name="n_3mainValue【一般廃棄物処理施設】&#10;一人当たり有形固定資産（償却資産）額">
          <a:extLst>
            <a:ext uri="{FF2B5EF4-FFF2-40B4-BE49-F238E27FC236}">
              <a16:creationId xmlns:a16="http://schemas.microsoft.com/office/drawing/2014/main" id="{45899444-88B3-4F3A-824F-6A1C4CA635A9}"/>
            </a:ext>
          </a:extLst>
        </xdr:cNvPr>
        <xdr:cNvSpPr txBox="1"/>
      </xdr:nvSpPr>
      <xdr:spPr>
        <a:xfrm>
          <a:off x="19278111" y="71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141109</xdr:rowOff>
    </xdr:from>
    <xdr:ext cx="534377" cy="259045"/>
    <xdr:sp macro="" textlink="">
      <xdr:nvSpPr>
        <xdr:cNvPr id="311" name="n_4mainValue【一般廃棄物処理施設】&#10;一人当たり有形固定資産（償却資産）額">
          <a:extLst>
            <a:ext uri="{FF2B5EF4-FFF2-40B4-BE49-F238E27FC236}">
              <a16:creationId xmlns:a16="http://schemas.microsoft.com/office/drawing/2014/main" id="{2B2B3B8B-7150-4B10-8A55-0AF05C8BC318}"/>
            </a:ext>
          </a:extLst>
        </xdr:cNvPr>
        <xdr:cNvSpPr txBox="1"/>
      </xdr:nvSpPr>
      <xdr:spPr>
        <a:xfrm>
          <a:off x="18389111" y="71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F48AEAE6-6DAD-4189-9E42-FF3366CE8D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EC8B273F-2D55-4ED8-AB4F-5D36D280E6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DA471C8B-25C6-45F7-9DBD-3369F8AB07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76E3E2E1-4391-404A-9588-0998BC0E05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5FF8414-723B-4BDD-A05A-DFB4705FE0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20E35363-359E-40F0-8E10-C5867B3443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E852670C-3014-4FE7-9590-5171056E81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808A3FE5-40B9-4A7F-AA71-975B835FFA8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67452EA3-78DF-4367-B2AE-47136A4DF9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0D9C8D55-6840-4820-BBDB-D4E8CAF89C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C78785B7-8C83-4627-9DAD-4B30C29B57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825AD0AC-C526-4B1E-84E3-C8AB036BE6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D411FADE-D285-4EAC-9F1C-B839E04257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E1C66B42-807B-4F42-937F-E2C791A9FB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3C4EE147-5FCF-428E-8D84-52DF5680C7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CC356382-D0E6-457D-A0B8-F2FE06467E9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id="{7F1C2088-4A09-4FF8-817C-38382DC5A5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id="{50B2D1F6-7693-4ADA-AB86-90AA6EC738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id="{ACCFEDA8-7FDD-443B-910B-2B42B1240A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id="{695A4539-3AE8-472D-9224-1F67B0FAC3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id="{80BBF565-E14E-4C6F-B96B-058A6D3FC0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id="{9D2E48D1-E775-4344-8781-C935E94C2F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id="{FADBDEC4-BC81-4856-9AA6-3C173AA137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id="{2B0F203D-50F0-45EF-8FAE-47E4DB5E42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a:extLst>
            <a:ext uri="{FF2B5EF4-FFF2-40B4-BE49-F238E27FC236}">
              <a16:creationId xmlns:a16="http://schemas.microsoft.com/office/drawing/2014/main" id="{A4789061-443F-4226-9211-945117097FC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a:extLst>
            <a:ext uri="{FF2B5EF4-FFF2-40B4-BE49-F238E27FC236}">
              <a16:creationId xmlns:a16="http://schemas.microsoft.com/office/drawing/2014/main" id="{10AB61C2-E3FC-46B4-B03E-A25F3FDE76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a:extLst>
            <a:ext uri="{FF2B5EF4-FFF2-40B4-BE49-F238E27FC236}">
              <a16:creationId xmlns:a16="http://schemas.microsoft.com/office/drawing/2014/main" id="{AA2F4089-6CDD-43CF-9129-9432BA86DC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a:extLst>
            <a:ext uri="{FF2B5EF4-FFF2-40B4-BE49-F238E27FC236}">
              <a16:creationId xmlns:a16="http://schemas.microsoft.com/office/drawing/2014/main" id="{2AE0597D-7817-479F-9DD0-0D0FA09960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4F610A95-B2F9-4D85-8868-D6D6920432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a:extLst>
            <a:ext uri="{FF2B5EF4-FFF2-40B4-BE49-F238E27FC236}">
              <a16:creationId xmlns:a16="http://schemas.microsoft.com/office/drawing/2014/main" id="{48B4DE2A-C090-4B22-9F11-FE20ACA617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a:extLst>
            <a:ext uri="{FF2B5EF4-FFF2-40B4-BE49-F238E27FC236}">
              <a16:creationId xmlns:a16="http://schemas.microsoft.com/office/drawing/2014/main" id="{A7C40508-4AB3-43D0-961C-21A1DA60E70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a:extLst>
            <a:ext uri="{FF2B5EF4-FFF2-40B4-BE49-F238E27FC236}">
              <a16:creationId xmlns:a16="http://schemas.microsoft.com/office/drawing/2014/main" id="{5780341B-4679-4A06-8939-EDBE750B63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a:extLst>
            <a:ext uri="{FF2B5EF4-FFF2-40B4-BE49-F238E27FC236}">
              <a16:creationId xmlns:a16="http://schemas.microsoft.com/office/drawing/2014/main" id="{0A645E31-9715-4566-8BC6-1A54230DC3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a:extLst>
            <a:ext uri="{FF2B5EF4-FFF2-40B4-BE49-F238E27FC236}">
              <a16:creationId xmlns:a16="http://schemas.microsoft.com/office/drawing/2014/main" id="{87EDB3A8-4669-42A9-A82C-6E813BE1316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a:extLst>
            <a:ext uri="{FF2B5EF4-FFF2-40B4-BE49-F238E27FC236}">
              <a16:creationId xmlns:a16="http://schemas.microsoft.com/office/drawing/2014/main" id="{E9CE560D-9164-4E1F-BA51-0149C6B4EDD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a:extLst>
            <a:ext uri="{FF2B5EF4-FFF2-40B4-BE49-F238E27FC236}">
              <a16:creationId xmlns:a16="http://schemas.microsoft.com/office/drawing/2014/main" id="{DC402463-8E77-47E2-A540-F1C49C32EB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a:extLst>
            <a:ext uri="{FF2B5EF4-FFF2-40B4-BE49-F238E27FC236}">
              <a16:creationId xmlns:a16="http://schemas.microsoft.com/office/drawing/2014/main" id="{EF62DBA0-2FE7-444C-80A8-FF2BA6EE375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a:extLst>
            <a:ext uri="{FF2B5EF4-FFF2-40B4-BE49-F238E27FC236}">
              <a16:creationId xmlns:a16="http://schemas.microsoft.com/office/drawing/2014/main" id="{0664D4CD-9F73-4F24-959F-C5FBDC4D8C0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a:extLst>
            <a:ext uri="{FF2B5EF4-FFF2-40B4-BE49-F238E27FC236}">
              <a16:creationId xmlns:a16="http://schemas.microsoft.com/office/drawing/2014/main" id="{FC9E015B-3217-486C-9BF1-BE70BC48DF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4E8E879C-0FE2-4CBE-88F0-8A5B8FFDEA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BC077AF3-1638-48DD-87C5-1C4E42CEAE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3" name="直線コネクタ 352">
          <a:extLst>
            <a:ext uri="{FF2B5EF4-FFF2-40B4-BE49-F238E27FC236}">
              <a16:creationId xmlns:a16="http://schemas.microsoft.com/office/drawing/2014/main" id="{5C64A082-78F1-4826-B709-DB2167A90A7F}"/>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8C534D86-97B7-4997-9A5A-88986F7F24C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a:extLst>
            <a:ext uri="{FF2B5EF4-FFF2-40B4-BE49-F238E27FC236}">
              <a16:creationId xmlns:a16="http://schemas.microsoft.com/office/drawing/2014/main" id="{C1A4482F-3D8A-4CB1-AB13-E9D9EF65465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6" name="【消防施設】&#10;有形固定資産減価償却率最大値テキスト">
          <a:extLst>
            <a:ext uri="{FF2B5EF4-FFF2-40B4-BE49-F238E27FC236}">
              <a16:creationId xmlns:a16="http://schemas.microsoft.com/office/drawing/2014/main" id="{FFD789BE-7365-473A-8F57-9846FB832AD2}"/>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7" name="直線コネクタ 356">
          <a:extLst>
            <a:ext uri="{FF2B5EF4-FFF2-40B4-BE49-F238E27FC236}">
              <a16:creationId xmlns:a16="http://schemas.microsoft.com/office/drawing/2014/main" id="{F86F2387-C959-4680-A367-B1B57B8410DF}"/>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0FD740D5-87A9-4E69-972F-FF7209B3F00A}"/>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9" name="フローチャート: 判断 358">
          <a:extLst>
            <a:ext uri="{FF2B5EF4-FFF2-40B4-BE49-F238E27FC236}">
              <a16:creationId xmlns:a16="http://schemas.microsoft.com/office/drawing/2014/main" id="{524CF4CE-4002-46DB-8CF0-35D5EFDC929E}"/>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0" name="フローチャート: 判断 359">
          <a:extLst>
            <a:ext uri="{FF2B5EF4-FFF2-40B4-BE49-F238E27FC236}">
              <a16:creationId xmlns:a16="http://schemas.microsoft.com/office/drawing/2014/main" id="{054D2435-A5F1-493A-BFAD-D8D012F4682D}"/>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61" name="フローチャート: 判断 360">
          <a:extLst>
            <a:ext uri="{FF2B5EF4-FFF2-40B4-BE49-F238E27FC236}">
              <a16:creationId xmlns:a16="http://schemas.microsoft.com/office/drawing/2014/main" id="{6E824E16-4473-41E5-BB64-0849C004E5B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62" name="フローチャート: 判断 361">
          <a:extLst>
            <a:ext uri="{FF2B5EF4-FFF2-40B4-BE49-F238E27FC236}">
              <a16:creationId xmlns:a16="http://schemas.microsoft.com/office/drawing/2014/main" id="{FC1260F6-4A31-49AA-AE11-3C259D878BC1}"/>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63" name="フローチャート: 判断 362">
          <a:extLst>
            <a:ext uri="{FF2B5EF4-FFF2-40B4-BE49-F238E27FC236}">
              <a16:creationId xmlns:a16="http://schemas.microsoft.com/office/drawing/2014/main" id="{C6F90E23-982B-4679-97C2-88E581059397}"/>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C37BACD-7489-4DF7-9D35-F190615767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03AACFB-F0BD-4EFB-BE74-2083225652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F5B421D0-B52C-474F-8A9B-827667D822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78AE1EEC-CB73-47F8-9092-5F39DF979C8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8A5073BD-144B-4413-A83A-5395285C71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369" name="楕円 368">
          <a:extLst>
            <a:ext uri="{FF2B5EF4-FFF2-40B4-BE49-F238E27FC236}">
              <a16:creationId xmlns:a16="http://schemas.microsoft.com/office/drawing/2014/main" id="{B471CE15-F4F8-489E-9219-DF0A246D0E95}"/>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7D9F4952-55A6-4FA6-93C0-806C3163FB1F}"/>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371" name="楕円 370">
          <a:extLst>
            <a:ext uri="{FF2B5EF4-FFF2-40B4-BE49-F238E27FC236}">
              <a16:creationId xmlns:a16="http://schemas.microsoft.com/office/drawing/2014/main" id="{5B6B420F-FB66-4208-A249-7878860B8DC5}"/>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83</xdr:row>
      <xdr:rowOff>41366</xdr:rowOff>
    </xdr:to>
    <xdr:cxnSp macro="">
      <xdr:nvCxnSpPr>
        <xdr:cNvPr id="372" name="直線コネクタ 371">
          <a:extLst>
            <a:ext uri="{FF2B5EF4-FFF2-40B4-BE49-F238E27FC236}">
              <a16:creationId xmlns:a16="http://schemas.microsoft.com/office/drawing/2014/main" id="{3724BFA2-EA18-4316-958A-88D7F2A05C7D}"/>
            </a:ext>
          </a:extLst>
        </xdr:cNvPr>
        <xdr:cNvCxnSpPr/>
      </xdr:nvCxnSpPr>
      <xdr:spPr>
        <a:xfrm flipV="1">
          <a:off x="15481300" y="1410843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82006</xdr:rowOff>
    </xdr:from>
    <xdr:to>
      <xdr:col>76</xdr:col>
      <xdr:colOff>165100</xdr:colOff>
      <xdr:row>85</xdr:row>
      <xdr:rowOff>12156</xdr:rowOff>
    </xdr:to>
    <xdr:sp macro="" textlink="">
      <xdr:nvSpPr>
        <xdr:cNvPr id="373" name="楕円 372">
          <a:extLst>
            <a:ext uri="{FF2B5EF4-FFF2-40B4-BE49-F238E27FC236}">
              <a16:creationId xmlns:a16="http://schemas.microsoft.com/office/drawing/2014/main" id="{5A011128-162F-4047-8C17-D263409B4EC6}"/>
            </a:ext>
          </a:extLst>
        </xdr:cNvPr>
        <xdr:cNvSpPr/>
      </xdr:nvSpPr>
      <xdr:spPr>
        <a:xfrm>
          <a:off x="14541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41366</xdr:rowOff>
    </xdr:from>
    <xdr:to>
      <xdr:col>81</xdr:col>
      <xdr:colOff>50800</xdr:colOff>
      <xdr:row>84</xdr:row>
      <xdr:rowOff>132806</xdr:rowOff>
    </xdr:to>
    <xdr:cxnSp macro="">
      <xdr:nvCxnSpPr>
        <xdr:cNvPr id="374" name="直線コネクタ 373">
          <a:extLst>
            <a:ext uri="{FF2B5EF4-FFF2-40B4-BE49-F238E27FC236}">
              <a16:creationId xmlns:a16="http://schemas.microsoft.com/office/drawing/2014/main" id="{15014D73-4556-4AAD-A241-FE002EC2D93F}"/>
            </a:ext>
          </a:extLst>
        </xdr:cNvPr>
        <xdr:cNvCxnSpPr/>
      </xdr:nvCxnSpPr>
      <xdr:spPr>
        <a:xfrm flipV="1">
          <a:off x="14592300" y="1427171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375" name="楕円 374">
          <a:extLst>
            <a:ext uri="{FF2B5EF4-FFF2-40B4-BE49-F238E27FC236}">
              <a16:creationId xmlns:a16="http://schemas.microsoft.com/office/drawing/2014/main" id="{8F10A281-F0A6-4BFD-BBFC-39DAA663B51A}"/>
            </a:ext>
          </a:extLst>
        </xdr:cNvPr>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132806</xdr:rowOff>
    </xdr:to>
    <xdr:cxnSp macro="">
      <xdr:nvCxnSpPr>
        <xdr:cNvPr id="376" name="直線コネクタ 375">
          <a:extLst>
            <a:ext uri="{FF2B5EF4-FFF2-40B4-BE49-F238E27FC236}">
              <a16:creationId xmlns:a16="http://schemas.microsoft.com/office/drawing/2014/main" id="{EA0678F0-FEEF-4B1F-898F-1FF6955C1C64}"/>
            </a:ext>
          </a:extLst>
        </xdr:cNvPr>
        <xdr:cNvCxnSpPr/>
      </xdr:nvCxnSpPr>
      <xdr:spPr>
        <a:xfrm>
          <a:off x="13703300" y="1452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54248</xdr:rowOff>
    </xdr:from>
    <xdr:to>
      <xdr:col>67</xdr:col>
      <xdr:colOff>101600</xdr:colOff>
      <xdr:row>84</xdr:row>
      <xdr:rowOff>155848</xdr:rowOff>
    </xdr:to>
    <xdr:sp macro="" textlink="">
      <xdr:nvSpPr>
        <xdr:cNvPr id="377" name="楕円 376">
          <a:extLst>
            <a:ext uri="{FF2B5EF4-FFF2-40B4-BE49-F238E27FC236}">
              <a16:creationId xmlns:a16="http://schemas.microsoft.com/office/drawing/2014/main" id="{6ACCE736-FDE7-447F-9B98-B054D9E6F83F}"/>
            </a:ext>
          </a:extLst>
        </xdr:cNvPr>
        <xdr:cNvSpPr/>
      </xdr:nvSpPr>
      <xdr:spPr>
        <a:xfrm>
          <a:off x="12763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105048</xdr:rowOff>
    </xdr:from>
    <xdr:to>
      <xdr:col>71</xdr:col>
      <xdr:colOff>177800</xdr:colOff>
      <xdr:row>84</xdr:row>
      <xdr:rowOff>119743</xdr:rowOff>
    </xdr:to>
    <xdr:cxnSp macro="">
      <xdr:nvCxnSpPr>
        <xdr:cNvPr id="378" name="直線コネクタ 377">
          <a:extLst>
            <a:ext uri="{FF2B5EF4-FFF2-40B4-BE49-F238E27FC236}">
              <a16:creationId xmlns:a16="http://schemas.microsoft.com/office/drawing/2014/main" id="{6AFB27B5-EBE2-4BE5-949C-33B246B20E5D}"/>
            </a:ext>
          </a:extLst>
        </xdr:cNvPr>
        <xdr:cNvCxnSpPr/>
      </xdr:nvCxnSpPr>
      <xdr:spPr>
        <a:xfrm>
          <a:off x="12814300" y="145068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79" name="n_1aveValue【消防施設】&#10;有形固定資産減価償却率">
          <a:extLst>
            <a:ext uri="{FF2B5EF4-FFF2-40B4-BE49-F238E27FC236}">
              <a16:creationId xmlns:a16="http://schemas.microsoft.com/office/drawing/2014/main" id="{70B8865B-F1F3-4BA1-8479-1CE91B1457CF}"/>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80" name="n_2aveValue【消防施設】&#10;有形固定資産減価償却率">
          <a:extLst>
            <a:ext uri="{FF2B5EF4-FFF2-40B4-BE49-F238E27FC236}">
              <a16:creationId xmlns:a16="http://schemas.microsoft.com/office/drawing/2014/main" id="{B20F8CE3-0FDB-41F4-8B1D-7E8A64D734EF}"/>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81" name="n_3aveValue【消防施設】&#10;有形固定資産減価償却率">
          <a:extLst>
            <a:ext uri="{FF2B5EF4-FFF2-40B4-BE49-F238E27FC236}">
              <a16:creationId xmlns:a16="http://schemas.microsoft.com/office/drawing/2014/main" id="{13D97C3B-4F31-4A43-B4D2-AB76F7C5F128}"/>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2" name="n_4aveValue【消防施設】&#10;有形固定資産減価償却率">
          <a:extLst>
            <a:ext uri="{FF2B5EF4-FFF2-40B4-BE49-F238E27FC236}">
              <a16:creationId xmlns:a16="http://schemas.microsoft.com/office/drawing/2014/main" id="{7CCBB9D6-6620-4EC4-BE64-826C9C2113F3}"/>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383" name="n_1mainValue【消防施設】&#10;有形固定資産減価償却率">
          <a:extLst>
            <a:ext uri="{FF2B5EF4-FFF2-40B4-BE49-F238E27FC236}">
              <a16:creationId xmlns:a16="http://schemas.microsoft.com/office/drawing/2014/main" id="{F7928CCD-C0FD-4ADE-B42E-E85CA87C86D1}"/>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3283</xdr:rowOff>
    </xdr:from>
    <xdr:ext cx="405111" cy="259045"/>
    <xdr:sp macro="" textlink="">
      <xdr:nvSpPr>
        <xdr:cNvPr id="384" name="n_2mainValue【消防施設】&#10;有形固定資産減価償却率">
          <a:extLst>
            <a:ext uri="{FF2B5EF4-FFF2-40B4-BE49-F238E27FC236}">
              <a16:creationId xmlns:a16="http://schemas.microsoft.com/office/drawing/2014/main" id="{A07565AE-32DD-42BC-9262-4F7B95551D1B}"/>
            </a:ext>
          </a:extLst>
        </xdr:cNvPr>
        <xdr:cNvSpPr txBox="1"/>
      </xdr:nvSpPr>
      <xdr:spPr>
        <a:xfrm>
          <a:off x="14389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385" name="n_3mainValue【消防施設】&#10;有形固定資産減価償却率">
          <a:extLst>
            <a:ext uri="{FF2B5EF4-FFF2-40B4-BE49-F238E27FC236}">
              <a16:creationId xmlns:a16="http://schemas.microsoft.com/office/drawing/2014/main" id="{D51B4D3A-AF1B-4917-AA70-254B3F741CA8}"/>
            </a:ext>
          </a:extLst>
        </xdr:cNvPr>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146975</xdr:rowOff>
    </xdr:from>
    <xdr:ext cx="405111" cy="259045"/>
    <xdr:sp macro="" textlink="">
      <xdr:nvSpPr>
        <xdr:cNvPr id="386" name="n_4mainValue【消防施設】&#10;有形固定資産減価償却率">
          <a:extLst>
            <a:ext uri="{FF2B5EF4-FFF2-40B4-BE49-F238E27FC236}">
              <a16:creationId xmlns:a16="http://schemas.microsoft.com/office/drawing/2014/main" id="{1276D7AF-A6C3-4175-9068-135BEE7B671F}"/>
            </a:ext>
          </a:extLst>
        </xdr:cNvPr>
        <xdr:cNvSpPr txBox="1"/>
      </xdr:nvSpPr>
      <xdr:spPr>
        <a:xfrm>
          <a:off x="12611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C488F1CA-F9E6-4A0F-99C9-2979BAC249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40BCB8DF-CDFE-40A4-B031-A7FC85A3F4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2ABFDC2F-8F29-4331-BC92-43BCAB3BFF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22D96D30-B649-42BE-B1E4-29E4A309A5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E84B954B-0B61-4366-854C-CAEDA519A0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F4344FFE-9070-42EB-8123-5915C101DB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40A8B14E-F2B4-476F-B91D-3107869068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272AFE8F-F710-48C4-B969-2BA2F0B4BD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BE98B507-F95B-4524-85E2-878A0AA3ED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8FBAD7E6-85AA-4AD8-ADEC-F89B9F0DA2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a:extLst>
            <a:ext uri="{FF2B5EF4-FFF2-40B4-BE49-F238E27FC236}">
              <a16:creationId xmlns:a16="http://schemas.microsoft.com/office/drawing/2014/main" id="{0A516209-9476-4069-8C24-B582F81753B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a:extLst>
            <a:ext uri="{FF2B5EF4-FFF2-40B4-BE49-F238E27FC236}">
              <a16:creationId xmlns:a16="http://schemas.microsoft.com/office/drawing/2014/main" id="{4923934D-EBC7-4C13-9F53-9E75EE71E03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a:extLst>
            <a:ext uri="{FF2B5EF4-FFF2-40B4-BE49-F238E27FC236}">
              <a16:creationId xmlns:a16="http://schemas.microsoft.com/office/drawing/2014/main" id="{A41304BE-C464-47E4-B530-9FFA6643F14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a:extLst>
            <a:ext uri="{FF2B5EF4-FFF2-40B4-BE49-F238E27FC236}">
              <a16:creationId xmlns:a16="http://schemas.microsoft.com/office/drawing/2014/main" id="{DF233D7A-9DA2-414E-B79E-0FBAD6DE2F9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a:extLst>
            <a:ext uri="{FF2B5EF4-FFF2-40B4-BE49-F238E27FC236}">
              <a16:creationId xmlns:a16="http://schemas.microsoft.com/office/drawing/2014/main" id="{1DA95C2C-7937-4AE8-B951-0CEE94945DD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a:extLst>
            <a:ext uri="{FF2B5EF4-FFF2-40B4-BE49-F238E27FC236}">
              <a16:creationId xmlns:a16="http://schemas.microsoft.com/office/drawing/2014/main" id="{9A674709-DD0D-47D5-BAE3-AD5E2C43B41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a:extLst>
            <a:ext uri="{FF2B5EF4-FFF2-40B4-BE49-F238E27FC236}">
              <a16:creationId xmlns:a16="http://schemas.microsoft.com/office/drawing/2014/main" id="{74232A81-AEF9-4B9D-B531-A506C904C3A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a:extLst>
            <a:ext uri="{FF2B5EF4-FFF2-40B4-BE49-F238E27FC236}">
              <a16:creationId xmlns:a16="http://schemas.microsoft.com/office/drawing/2014/main" id="{BD8C8BA8-F445-41BF-8D2C-70C17B1ACCC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a:extLst>
            <a:ext uri="{FF2B5EF4-FFF2-40B4-BE49-F238E27FC236}">
              <a16:creationId xmlns:a16="http://schemas.microsoft.com/office/drawing/2014/main" id="{830230FC-B0FF-46EE-987C-86A3A4F03C7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a:extLst>
            <a:ext uri="{FF2B5EF4-FFF2-40B4-BE49-F238E27FC236}">
              <a16:creationId xmlns:a16="http://schemas.microsoft.com/office/drawing/2014/main" id="{2B887E0F-BBA1-48F4-819F-028B7B3B76D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a:extLst>
            <a:ext uri="{FF2B5EF4-FFF2-40B4-BE49-F238E27FC236}">
              <a16:creationId xmlns:a16="http://schemas.microsoft.com/office/drawing/2014/main" id="{9EBB658F-B40F-4557-BFD4-28C3F80D4A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a:extLst>
            <a:ext uri="{FF2B5EF4-FFF2-40B4-BE49-F238E27FC236}">
              <a16:creationId xmlns:a16="http://schemas.microsoft.com/office/drawing/2014/main" id="{F094D7F2-3479-456A-92CB-AE80150003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a:extLst>
            <a:ext uri="{FF2B5EF4-FFF2-40B4-BE49-F238E27FC236}">
              <a16:creationId xmlns:a16="http://schemas.microsoft.com/office/drawing/2014/main" id="{273E879C-E20F-4782-AB64-CA80D31A91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10" name="直線コネクタ 409">
          <a:extLst>
            <a:ext uri="{FF2B5EF4-FFF2-40B4-BE49-F238E27FC236}">
              <a16:creationId xmlns:a16="http://schemas.microsoft.com/office/drawing/2014/main" id="{10B0C17B-0F2A-4C5B-9FC9-5DFE9EBA793C}"/>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1" name="【消防施設】&#10;一人当たり面積最小値テキスト">
          <a:extLst>
            <a:ext uri="{FF2B5EF4-FFF2-40B4-BE49-F238E27FC236}">
              <a16:creationId xmlns:a16="http://schemas.microsoft.com/office/drawing/2014/main" id="{04048260-5088-42EE-A3C7-B912B89B22C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2" name="直線コネクタ 411">
          <a:extLst>
            <a:ext uri="{FF2B5EF4-FFF2-40B4-BE49-F238E27FC236}">
              <a16:creationId xmlns:a16="http://schemas.microsoft.com/office/drawing/2014/main" id="{F66EED09-197E-4E68-B0DB-EBF903A70499}"/>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3" name="【消防施設】&#10;一人当たり面積最大値テキスト">
          <a:extLst>
            <a:ext uri="{FF2B5EF4-FFF2-40B4-BE49-F238E27FC236}">
              <a16:creationId xmlns:a16="http://schemas.microsoft.com/office/drawing/2014/main" id="{7254AFAB-67B7-4083-A7C0-763081E7792B}"/>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4" name="直線コネクタ 413">
          <a:extLst>
            <a:ext uri="{FF2B5EF4-FFF2-40B4-BE49-F238E27FC236}">
              <a16:creationId xmlns:a16="http://schemas.microsoft.com/office/drawing/2014/main" id="{B8882B80-AAF0-466E-A3E7-9FEB5A236AB8}"/>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5" name="【消防施設】&#10;一人当たり面積平均値テキスト">
          <a:extLst>
            <a:ext uri="{FF2B5EF4-FFF2-40B4-BE49-F238E27FC236}">
              <a16:creationId xmlns:a16="http://schemas.microsoft.com/office/drawing/2014/main" id="{1C545C2B-E534-4A63-BE6E-4D3D5EA08ACA}"/>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6" name="フローチャート: 判断 415">
          <a:extLst>
            <a:ext uri="{FF2B5EF4-FFF2-40B4-BE49-F238E27FC236}">
              <a16:creationId xmlns:a16="http://schemas.microsoft.com/office/drawing/2014/main" id="{776B0243-556E-47F9-B3DE-ACC3888CF41B}"/>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7" name="フローチャート: 判断 416">
          <a:extLst>
            <a:ext uri="{FF2B5EF4-FFF2-40B4-BE49-F238E27FC236}">
              <a16:creationId xmlns:a16="http://schemas.microsoft.com/office/drawing/2014/main" id="{531FB22A-FA47-4234-9EA0-BDDEACA8CE6B}"/>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8" name="フローチャート: 判断 417">
          <a:extLst>
            <a:ext uri="{FF2B5EF4-FFF2-40B4-BE49-F238E27FC236}">
              <a16:creationId xmlns:a16="http://schemas.microsoft.com/office/drawing/2014/main" id="{876863EE-4C89-4D0A-B48A-B91FB822A3AE}"/>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19" name="フローチャート: 判断 418">
          <a:extLst>
            <a:ext uri="{FF2B5EF4-FFF2-40B4-BE49-F238E27FC236}">
              <a16:creationId xmlns:a16="http://schemas.microsoft.com/office/drawing/2014/main" id="{A06240B1-B8B8-4407-9917-1A6FBEB9C499}"/>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20" name="フローチャート: 判断 419">
          <a:extLst>
            <a:ext uri="{FF2B5EF4-FFF2-40B4-BE49-F238E27FC236}">
              <a16:creationId xmlns:a16="http://schemas.microsoft.com/office/drawing/2014/main" id="{9F047DB3-2362-4FFF-BC76-6CACC8D430DF}"/>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7924C945-8494-4902-B0BE-DFCEEBC20D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5E969BE0-79ED-4DAD-B0BE-AE12019736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FC21C1A6-BAD2-47C4-82F6-57C48CA451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E3BE3C3C-B423-41DD-8147-10333AA736A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D9C6307-8453-4863-B598-0E93A39D9D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122937</xdr:rowOff>
    </xdr:from>
    <xdr:to>
      <xdr:col>116</xdr:col>
      <xdr:colOff>114300</xdr:colOff>
      <xdr:row>85</xdr:row>
      <xdr:rowOff>53087</xdr:rowOff>
    </xdr:to>
    <xdr:sp macro="" textlink="">
      <xdr:nvSpPr>
        <xdr:cNvPr id="426" name="楕円 425">
          <a:extLst>
            <a:ext uri="{FF2B5EF4-FFF2-40B4-BE49-F238E27FC236}">
              <a16:creationId xmlns:a16="http://schemas.microsoft.com/office/drawing/2014/main" id="{810316A5-314E-4FCF-A06F-336454AECDB5}"/>
            </a:ext>
          </a:extLst>
        </xdr:cNvPr>
        <xdr:cNvSpPr/>
      </xdr:nvSpPr>
      <xdr:spPr>
        <a:xfrm>
          <a:off x="221107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145814</xdr:rowOff>
    </xdr:from>
    <xdr:ext cx="469744" cy="259045"/>
    <xdr:sp macro="" textlink="">
      <xdr:nvSpPr>
        <xdr:cNvPr id="427" name="【消防施設】&#10;一人当たり面積該当値テキスト">
          <a:extLst>
            <a:ext uri="{FF2B5EF4-FFF2-40B4-BE49-F238E27FC236}">
              <a16:creationId xmlns:a16="http://schemas.microsoft.com/office/drawing/2014/main" id="{A2437916-9BAB-487B-97F4-0920B6131146}"/>
            </a:ext>
          </a:extLst>
        </xdr:cNvPr>
        <xdr:cNvSpPr txBox="1"/>
      </xdr:nvSpPr>
      <xdr:spPr>
        <a:xfrm>
          <a:off x="22199600"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141987</xdr:rowOff>
    </xdr:from>
    <xdr:to>
      <xdr:col>112</xdr:col>
      <xdr:colOff>38100</xdr:colOff>
      <xdr:row>85</xdr:row>
      <xdr:rowOff>72137</xdr:rowOff>
    </xdr:to>
    <xdr:sp macro="" textlink="">
      <xdr:nvSpPr>
        <xdr:cNvPr id="428" name="楕円 427">
          <a:extLst>
            <a:ext uri="{FF2B5EF4-FFF2-40B4-BE49-F238E27FC236}">
              <a16:creationId xmlns:a16="http://schemas.microsoft.com/office/drawing/2014/main" id="{AAF2C053-5132-4FDF-AC12-5115FD0A240B}"/>
            </a:ext>
          </a:extLst>
        </xdr:cNvPr>
        <xdr:cNvSpPr/>
      </xdr:nvSpPr>
      <xdr:spPr>
        <a:xfrm>
          <a:off x="212725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2287</xdr:rowOff>
    </xdr:from>
    <xdr:to>
      <xdr:col>116</xdr:col>
      <xdr:colOff>63500</xdr:colOff>
      <xdr:row>85</xdr:row>
      <xdr:rowOff>21337</xdr:rowOff>
    </xdr:to>
    <xdr:cxnSp macro="">
      <xdr:nvCxnSpPr>
        <xdr:cNvPr id="429" name="直線コネクタ 428">
          <a:extLst>
            <a:ext uri="{FF2B5EF4-FFF2-40B4-BE49-F238E27FC236}">
              <a16:creationId xmlns:a16="http://schemas.microsoft.com/office/drawing/2014/main" id="{5693AEE2-6FD0-4EB9-9B74-0D6F78269ACB}"/>
            </a:ext>
          </a:extLst>
        </xdr:cNvPr>
        <xdr:cNvCxnSpPr/>
      </xdr:nvCxnSpPr>
      <xdr:spPr>
        <a:xfrm flipV="1">
          <a:off x="21323300" y="14575537"/>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145796</xdr:rowOff>
    </xdr:from>
    <xdr:to>
      <xdr:col>107</xdr:col>
      <xdr:colOff>101600</xdr:colOff>
      <xdr:row>85</xdr:row>
      <xdr:rowOff>75946</xdr:rowOff>
    </xdr:to>
    <xdr:sp macro="" textlink="">
      <xdr:nvSpPr>
        <xdr:cNvPr id="430" name="楕円 429">
          <a:extLst>
            <a:ext uri="{FF2B5EF4-FFF2-40B4-BE49-F238E27FC236}">
              <a16:creationId xmlns:a16="http://schemas.microsoft.com/office/drawing/2014/main" id="{A3692959-BC46-437C-963B-EFC0365B5940}"/>
            </a:ext>
          </a:extLst>
        </xdr:cNvPr>
        <xdr:cNvSpPr/>
      </xdr:nvSpPr>
      <xdr:spPr>
        <a:xfrm>
          <a:off x="20383500" y="145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21337</xdr:rowOff>
    </xdr:from>
    <xdr:to>
      <xdr:col>111</xdr:col>
      <xdr:colOff>177800</xdr:colOff>
      <xdr:row>85</xdr:row>
      <xdr:rowOff>25146</xdr:rowOff>
    </xdr:to>
    <xdr:cxnSp macro="">
      <xdr:nvCxnSpPr>
        <xdr:cNvPr id="431" name="直線コネクタ 430">
          <a:extLst>
            <a:ext uri="{FF2B5EF4-FFF2-40B4-BE49-F238E27FC236}">
              <a16:creationId xmlns:a16="http://schemas.microsoft.com/office/drawing/2014/main" id="{E858E9B1-4810-4C0E-AF6A-83A1AAC9039B}"/>
            </a:ext>
          </a:extLst>
        </xdr:cNvPr>
        <xdr:cNvCxnSpPr/>
      </xdr:nvCxnSpPr>
      <xdr:spPr>
        <a:xfrm flipV="1">
          <a:off x="20434300" y="145945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152654</xdr:rowOff>
    </xdr:from>
    <xdr:to>
      <xdr:col>102</xdr:col>
      <xdr:colOff>165100</xdr:colOff>
      <xdr:row>85</xdr:row>
      <xdr:rowOff>82804</xdr:rowOff>
    </xdr:to>
    <xdr:sp macro="" textlink="">
      <xdr:nvSpPr>
        <xdr:cNvPr id="432" name="楕円 431">
          <a:extLst>
            <a:ext uri="{FF2B5EF4-FFF2-40B4-BE49-F238E27FC236}">
              <a16:creationId xmlns:a16="http://schemas.microsoft.com/office/drawing/2014/main" id="{08B697C6-294D-4338-AAEC-CB4A5E455281}"/>
            </a:ext>
          </a:extLst>
        </xdr:cNvPr>
        <xdr:cNvSpPr/>
      </xdr:nvSpPr>
      <xdr:spPr>
        <a:xfrm>
          <a:off x="19494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25146</xdr:rowOff>
    </xdr:from>
    <xdr:to>
      <xdr:col>107</xdr:col>
      <xdr:colOff>50800</xdr:colOff>
      <xdr:row>85</xdr:row>
      <xdr:rowOff>32004</xdr:rowOff>
    </xdr:to>
    <xdr:cxnSp macro="">
      <xdr:nvCxnSpPr>
        <xdr:cNvPr id="433" name="直線コネクタ 432">
          <a:extLst>
            <a:ext uri="{FF2B5EF4-FFF2-40B4-BE49-F238E27FC236}">
              <a16:creationId xmlns:a16="http://schemas.microsoft.com/office/drawing/2014/main" id="{BA628819-D85C-4B72-9CA5-54A4F62777A0}"/>
            </a:ext>
          </a:extLst>
        </xdr:cNvPr>
        <xdr:cNvCxnSpPr/>
      </xdr:nvCxnSpPr>
      <xdr:spPr>
        <a:xfrm flipV="1">
          <a:off x="19545300" y="145983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157226</xdr:rowOff>
    </xdr:from>
    <xdr:to>
      <xdr:col>98</xdr:col>
      <xdr:colOff>38100</xdr:colOff>
      <xdr:row>85</xdr:row>
      <xdr:rowOff>87376</xdr:rowOff>
    </xdr:to>
    <xdr:sp macro="" textlink="">
      <xdr:nvSpPr>
        <xdr:cNvPr id="434" name="楕円 433">
          <a:extLst>
            <a:ext uri="{FF2B5EF4-FFF2-40B4-BE49-F238E27FC236}">
              <a16:creationId xmlns:a16="http://schemas.microsoft.com/office/drawing/2014/main" id="{36E557F2-DD38-427D-AA77-7241D9C51D42}"/>
            </a:ext>
          </a:extLst>
        </xdr:cNvPr>
        <xdr:cNvSpPr/>
      </xdr:nvSpPr>
      <xdr:spPr>
        <a:xfrm>
          <a:off x="18605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32004</xdr:rowOff>
    </xdr:from>
    <xdr:to>
      <xdr:col>102</xdr:col>
      <xdr:colOff>114300</xdr:colOff>
      <xdr:row>85</xdr:row>
      <xdr:rowOff>36576</xdr:rowOff>
    </xdr:to>
    <xdr:cxnSp macro="">
      <xdr:nvCxnSpPr>
        <xdr:cNvPr id="435" name="直線コネクタ 434">
          <a:extLst>
            <a:ext uri="{FF2B5EF4-FFF2-40B4-BE49-F238E27FC236}">
              <a16:creationId xmlns:a16="http://schemas.microsoft.com/office/drawing/2014/main" id="{140CE6CA-1920-4E2E-998C-A19B6D88476C}"/>
            </a:ext>
          </a:extLst>
        </xdr:cNvPr>
        <xdr:cNvCxnSpPr/>
      </xdr:nvCxnSpPr>
      <xdr:spPr>
        <a:xfrm flipV="1">
          <a:off x="18656300" y="1460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6" name="n_1aveValue【消防施設】&#10;一人当たり面積">
          <a:extLst>
            <a:ext uri="{FF2B5EF4-FFF2-40B4-BE49-F238E27FC236}">
              <a16:creationId xmlns:a16="http://schemas.microsoft.com/office/drawing/2014/main" id="{C83F858E-F242-4C2E-AC2C-420C7184A967}"/>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7" name="n_2aveValue【消防施設】&#10;一人当たり面積">
          <a:extLst>
            <a:ext uri="{FF2B5EF4-FFF2-40B4-BE49-F238E27FC236}">
              <a16:creationId xmlns:a16="http://schemas.microsoft.com/office/drawing/2014/main" id="{436D857A-B5B6-4923-BB99-5F95FFA0025C}"/>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38" name="n_3aveValue【消防施設】&#10;一人当たり面積">
          <a:extLst>
            <a:ext uri="{FF2B5EF4-FFF2-40B4-BE49-F238E27FC236}">
              <a16:creationId xmlns:a16="http://schemas.microsoft.com/office/drawing/2014/main" id="{2797AB0E-C636-417D-8965-69E598D4C204}"/>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39" name="n_4aveValue【消防施設】&#10;一人当たり面積">
          <a:extLst>
            <a:ext uri="{FF2B5EF4-FFF2-40B4-BE49-F238E27FC236}">
              <a16:creationId xmlns:a16="http://schemas.microsoft.com/office/drawing/2014/main" id="{A8221A40-A2C8-4CDB-9EF9-66B86244D0CA}"/>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88664</xdr:rowOff>
    </xdr:from>
    <xdr:ext cx="469744" cy="259045"/>
    <xdr:sp macro="" textlink="">
      <xdr:nvSpPr>
        <xdr:cNvPr id="440" name="n_1mainValue【消防施設】&#10;一人当たり面積">
          <a:extLst>
            <a:ext uri="{FF2B5EF4-FFF2-40B4-BE49-F238E27FC236}">
              <a16:creationId xmlns:a16="http://schemas.microsoft.com/office/drawing/2014/main" id="{C3D201C3-7D92-4EC7-9B65-0B7C4AF280C6}"/>
            </a:ext>
          </a:extLst>
        </xdr:cNvPr>
        <xdr:cNvSpPr txBox="1"/>
      </xdr:nvSpPr>
      <xdr:spPr>
        <a:xfrm>
          <a:off x="21075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92473</xdr:rowOff>
    </xdr:from>
    <xdr:ext cx="469744" cy="259045"/>
    <xdr:sp macro="" textlink="">
      <xdr:nvSpPr>
        <xdr:cNvPr id="441" name="n_2mainValue【消防施設】&#10;一人当たり面積">
          <a:extLst>
            <a:ext uri="{FF2B5EF4-FFF2-40B4-BE49-F238E27FC236}">
              <a16:creationId xmlns:a16="http://schemas.microsoft.com/office/drawing/2014/main" id="{FB710A46-2197-438D-8099-32FE3CECC944}"/>
            </a:ext>
          </a:extLst>
        </xdr:cNvPr>
        <xdr:cNvSpPr txBox="1"/>
      </xdr:nvSpPr>
      <xdr:spPr>
        <a:xfrm>
          <a:off x="20199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99331</xdr:rowOff>
    </xdr:from>
    <xdr:ext cx="469744" cy="259045"/>
    <xdr:sp macro="" textlink="">
      <xdr:nvSpPr>
        <xdr:cNvPr id="442" name="n_3mainValue【消防施設】&#10;一人当たり面積">
          <a:extLst>
            <a:ext uri="{FF2B5EF4-FFF2-40B4-BE49-F238E27FC236}">
              <a16:creationId xmlns:a16="http://schemas.microsoft.com/office/drawing/2014/main" id="{A728938C-C8F5-403F-97DA-D7F69D814F62}"/>
            </a:ext>
          </a:extLst>
        </xdr:cNvPr>
        <xdr:cNvSpPr txBox="1"/>
      </xdr:nvSpPr>
      <xdr:spPr>
        <a:xfrm>
          <a:off x="193104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103903</xdr:rowOff>
    </xdr:from>
    <xdr:ext cx="469744" cy="259045"/>
    <xdr:sp macro="" textlink="">
      <xdr:nvSpPr>
        <xdr:cNvPr id="443" name="n_4mainValue【消防施設】&#10;一人当たり面積">
          <a:extLst>
            <a:ext uri="{FF2B5EF4-FFF2-40B4-BE49-F238E27FC236}">
              <a16:creationId xmlns:a16="http://schemas.microsoft.com/office/drawing/2014/main" id="{24150284-C442-4C56-A3DD-C2384F4C15F0}"/>
            </a:ext>
          </a:extLst>
        </xdr:cNvPr>
        <xdr:cNvSpPr txBox="1"/>
      </xdr:nvSpPr>
      <xdr:spPr>
        <a:xfrm>
          <a:off x="184214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EADD318B-A232-48CB-8EB1-8599375C30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46BBC66B-2F76-4341-92F1-4C68C01209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90AF8CD9-755F-40F4-9730-280551666E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CB2A27D8-0F6C-4AAF-92C8-F18BE421A6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1FB3A936-A7AB-4E80-BD66-DEB695A4CF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3E4D1895-245D-429B-9E49-9E4A0986C7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2A266799-4CB1-42BC-B972-1F1195278D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A3497524-E5AA-44EE-BB2C-426BD7B836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a:extLst>
            <a:ext uri="{FF2B5EF4-FFF2-40B4-BE49-F238E27FC236}">
              <a16:creationId xmlns:a16="http://schemas.microsoft.com/office/drawing/2014/main" id="{76E7BFE9-F239-4BBC-B9E4-080129BE7B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a:extLst>
            <a:ext uri="{FF2B5EF4-FFF2-40B4-BE49-F238E27FC236}">
              <a16:creationId xmlns:a16="http://schemas.microsoft.com/office/drawing/2014/main" id="{E15D4BB3-D4CA-402F-85F7-8629FA2D2B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D23D11A8-FDDC-4BC5-8F01-3D2166B3AE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a:extLst>
            <a:ext uri="{FF2B5EF4-FFF2-40B4-BE49-F238E27FC236}">
              <a16:creationId xmlns:a16="http://schemas.microsoft.com/office/drawing/2014/main" id="{08819193-F68E-485A-BB51-BD18EC6496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a:extLst>
            <a:ext uri="{FF2B5EF4-FFF2-40B4-BE49-F238E27FC236}">
              <a16:creationId xmlns:a16="http://schemas.microsoft.com/office/drawing/2014/main" id="{FDC9DC20-E9E7-4D5D-A4EB-CBC3E2354C7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a:extLst>
            <a:ext uri="{FF2B5EF4-FFF2-40B4-BE49-F238E27FC236}">
              <a16:creationId xmlns:a16="http://schemas.microsoft.com/office/drawing/2014/main" id="{396E664D-85FE-4D3B-8DFF-C4E33A572E1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a:extLst>
            <a:ext uri="{FF2B5EF4-FFF2-40B4-BE49-F238E27FC236}">
              <a16:creationId xmlns:a16="http://schemas.microsoft.com/office/drawing/2014/main" id="{A15FB320-0BFE-47DC-BFC8-EA285848962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a:extLst>
            <a:ext uri="{FF2B5EF4-FFF2-40B4-BE49-F238E27FC236}">
              <a16:creationId xmlns:a16="http://schemas.microsoft.com/office/drawing/2014/main" id="{9AC4CEFE-72F5-4795-B4E8-E52E53E64C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a:extLst>
            <a:ext uri="{FF2B5EF4-FFF2-40B4-BE49-F238E27FC236}">
              <a16:creationId xmlns:a16="http://schemas.microsoft.com/office/drawing/2014/main" id="{EEB8DDC2-C3CD-4584-AFA5-CB3CEACDDFF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a:extLst>
            <a:ext uri="{FF2B5EF4-FFF2-40B4-BE49-F238E27FC236}">
              <a16:creationId xmlns:a16="http://schemas.microsoft.com/office/drawing/2014/main" id="{9945B1BE-8AF1-43B6-9780-A3892D8E46C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a:extLst>
            <a:ext uri="{FF2B5EF4-FFF2-40B4-BE49-F238E27FC236}">
              <a16:creationId xmlns:a16="http://schemas.microsoft.com/office/drawing/2014/main" id="{3825EA48-C206-411F-9C89-0E1D0832F1D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a:extLst>
            <a:ext uri="{FF2B5EF4-FFF2-40B4-BE49-F238E27FC236}">
              <a16:creationId xmlns:a16="http://schemas.microsoft.com/office/drawing/2014/main" id="{681B8CD2-4BF7-4215-BBD4-F348C8CB847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4" name="テキスト ボックス 463">
          <a:extLst>
            <a:ext uri="{FF2B5EF4-FFF2-40B4-BE49-F238E27FC236}">
              <a16:creationId xmlns:a16="http://schemas.microsoft.com/office/drawing/2014/main" id="{99DF40D0-9F59-49FD-BBB2-EADF1A0D22D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23513703-1942-42E1-91BC-B41A38D70F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28432CDD-8055-4678-9B42-075F9A3719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7" name="直線コネクタ 466">
          <a:extLst>
            <a:ext uri="{FF2B5EF4-FFF2-40B4-BE49-F238E27FC236}">
              <a16:creationId xmlns:a16="http://schemas.microsoft.com/office/drawing/2014/main" id="{D1CE1025-20F4-444E-B306-C0B415BFF40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8" name="【庁舎】&#10;有形固定資産減価償却率最小値テキスト">
          <a:extLst>
            <a:ext uri="{FF2B5EF4-FFF2-40B4-BE49-F238E27FC236}">
              <a16:creationId xmlns:a16="http://schemas.microsoft.com/office/drawing/2014/main" id="{424202F7-263D-460E-AD49-E14B0349E55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9" name="直線コネクタ 468">
          <a:extLst>
            <a:ext uri="{FF2B5EF4-FFF2-40B4-BE49-F238E27FC236}">
              <a16:creationId xmlns:a16="http://schemas.microsoft.com/office/drawing/2014/main" id="{D6A72826-EC96-4F11-87EC-9788B23CDF1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0" name="【庁舎】&#10;有形固定資産減価償却率最大値テキスト">
          <a:extLst>
            <a:ext uri="{FF2B5EF4-FFF2-40B4-BE49-F238E27FC236}">
              <a16:creationId xmlns:a16="http://schemas.microsoft.com/office/drawing/2014/main" id="{313FC34B-20DA-4C7C-9373-13BB13B6557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1" name="直線コネクタ 470">
          <a:extLst>
            <a:ext uri="{FF2B5EF4-FFF2-40B4-BE49-F238E27FC236}">
              <a16:creationId xmlns:a16="http://schemas.microsoft.com/office/drawing/2014/main" id="{4C5A3ED8-3934-4BDB-BC8D-665A5AD93EC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2" name="【庁舎】&#10;有形固定資産減価償却率平均値テキスト">
          <a:extLst>
            <a:ext uri="{FF2B5EF4-FFF2-40B4-BE49-F238E27FC236}">
              <a16:creationId xmlns:a16="http://schemas.microsoft.com/office/drawing/2014/main" id="{DF224B20-6A5D-482B-B179-0074392AE9C8}"/>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3" name="フローチャート: 判断 472">
          <a:extLst>
            <a:ext uri="{FF2B5EF4-FFF2-40B4-BE49-F238E27FC236}">
              <a16:creationId xmlns:a16="http://schemas.microsoft.com/office/drawing/2014/main" id="{6C52983A-579F-4E70-BB82-22D114409C03}"/>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4" name="フローチャート: 判断 473">
          <a:extLst>
            <a:ext uri="{FF2B5EF4-FFF2-40B4-BE49-F238E27FC236}">
              <a16:creationId xmlns:a16="http://schemas.microsoft.com/office/drawing/2014/main" id="{33FCB205-2DBA-435C-B179-D7826D473016}"/>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5" name="フローチャート: 判断 474">
          <a:extLst>
            <a:ext uri="{FF2B5EF4-FFF2-40B4-BE49-F238E27FC236}">
              <a16:creationId xmlns:a16="http://schemas.microsoft.com/office/drawing/2014/main" id="{06CFEA46-6824-44C0-B8E2-EB10FE8134AD}"/>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6" name="フローチャート: 判断 475">
          <a:extLst>
            <a:ext uri="{FF2B5EF4-FFF2-40B4-BE49-F238E27FC236}">
              <a16:creationId xmlns:a16="http://schemas.microsoft.com/office/drawing/2014/main" id="{15BBD3AE-A835-4D79-9416-ADE5BD77AFF6}"/>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7" name="フローチャート: 判断 476">
          <a:extLst>
            <a:ext uri="{FF2B5EF4-FFF2-40B4-BE49-F238E27FC236}">
              <a16:creationId xmlns:a16="http://schemas.microsoft.com/office/drawing/2014/main" id="{01A4BBB7-CE1F-432A-A59C-BCB457590908}"/>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EF9C977-0360-4F97-A87A-86B57ACFB4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F55A741-A994-4DB1-AD4F-E763EE29F9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E6D3A81-F977-4B47-BB02-28BC7D9261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F2CB397-5A5E-47C2-A5D3-F4FD4ADB08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B29FFF24-0734-48BE-92D7-51AA8A7922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83" name="楕円 482">
          <a:extLst>
            <a:ext uri="{FF2B5EF4-FFF2-40B4-BE49-F238E27FC236}">
              <a16:creationId xmlns:a16="http://schemas.microsoft.com/office/drawing/2014/main" id="{6A3E785F-0B73-46E2-98DE-EF25D7CB7060}"/>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84" name="【庁舎】&#10;有形固定資産減価償却率該当値テキスト">
          <a:extLst>
            <a:ext uri="{FF2B5EF4-FFF2-40B4-BE49-F238E27FC236}">
              <a16:creationId xmlns:a16="http://schemas.microsoft.com/office/drawing/2014/main" id="{B68F6F1A-8765-477E-8B5B-8F18BA566724}"/>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85" name="楕円 484">
          <a:extLst>
            <a:ext uri="{FF2B5EF4-FFF2-40B4-BE49-F238E27FC236}">
              <a16:creationId xmlns:a16="http://schemas.microsoft.com/office/drawing/2014/main" id="{44AD9415-1ACE-401A-8A70-5C7D457E40FE}"/>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86" name="直線コネクタ 485">
          <a:extLst>
            <a:ext uri="{FF2B5EF4-FFF2-40B4-BE49-F238E27FC236}">
              <a16:creationId xmlns:a16="http://schemas.microsoft.com/office/drawing/2014/main" id="{D054611B-6F8C-40EE-991C-BD78EC00BC3C}"/>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7" name="楕円 486">
          <a:extLst>
            <a:ext uri="{FF2B5EF4-FFF2-40B4-BE49-F238E27FC236}">
              <a16:creationId xmlns:a16="http://schemas.microsoft.com/office/drawing/2014/main" id="{6D428DDE-499B-46B9-95AA-D71906E98645}"/>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88" name="直線コネクタ 487">
          <a:extLst>
            <a:ext uri="{FF2B5EF4-FFF2-40B4-BE49-F238E27FC236}">
              <a16:creationId xmlns:a16="http://schemas.microsoft.com/office/drawing/2014/main" id="{0B7BA786-B8B1-47F6-AA5E-4E74DCE53F49}"/>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89" name="楕円 488">
          <a:extLst>
            <a:ext uri="{FF2B5EF4-FFF2-40B4-BE49-F238E27FC236}">
              <a16:creationId xmlns:a16="http://schemas.microsoft.com/office/drawing/2014/main" id="{824250CD-DCC5-4FC4-9FC2-2B4F0F8A3F7E}"/>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90" name="直線コネクタ 489">
          <a:extLst>
            <a:ext uri="{FF2B5EF4-FFF2-40B4-BE49-F238E27FC236}">
              <a16:creationId xmlns:a16="http://schemas.microsoft.com/office/drawing/2014/main" id="{BF85450A-DF2D-478B-BD89-67BBC250527B}"/>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91" name="楕円 490">
          <a:extLst>
            <a:ext uri="{FF2B5EF4-FFF2-40B4-BE49-F238E27FC236}">
              <a16:creationId xmlns:a16="http://schemas.microsoft.com/office/drawing/2014/main" id="{A566F4F4-C4DE-4A03-8A71-31834E6D3BFF}"/>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92" name="直線コネクタ 491">
          <a:extLst>
            <a:ext uri="{FF2B5EF4-FFF2-40B4-BE49-F238E27FC236}">
              <a16:creationId xmlns:a16="http://schemas.microsoft.com/office/drawing/2014/main" id="{0D302E14-0BAC-4DC4-8F39-38BCBF52ADD4}"/>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3" name="n_1aveValue【庁舎】&#10;有形固定資産減価償却率">
          <a:extLst>
            <a:ext uri="{FF2B5EF4-FFF2-40B4-BE49-F238E27FC236}">
              <a16:creationId xmlns:a16="http://schemas.microsoft.com/office/drawing/2014/main" id="{709D00DA-C363-4B9F-895D-A76B693BDFB4}"/>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4" name="n_2aveValue【庁舎】&#10;有形固定資産減価償却率">
          <a:extLst>
            <a:ext uri="{FF2B5EF4-FFF2-40B4-BE49-F238E27FC236}">
              <a16:creationId xmlns:a16="http://schemas.microsoft.com/office/drawing/2014/main" id="{957FD552-3EB5-43F0-B028-EC326BE02017}"/>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5" name="n_3aveValue【庁舎】&#10;有形固定資産減価償却率">
          <a:extLst>
            <a:ext uri="{FF2B5EF4-FFF2-40B4-BE49-F238E27FC236}">
              <a16:creationId xmlns:a16="http://schemas.microsoft.com/office/drawing/2014/main" id="{7CD4DBE6-452A-4458-9A23-A462523D48AF}"/>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6" name="n_4aveValue【庁舎】&#10;有形固定資産減価償却率">
          <a:extLst>
            <a:ext uri="{FF2B5EF4-FFF2-40B4-BE49-F238E27FC236}">
              <a16:creationId xmlns:a16="http://schemas.microsoft.com/office/drawing/2014/main" id="{C45BD6FE-69C0-4ADF-80D5-975EC14E1A3A}"/>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97" name="n_1mainValue【庁舎】&#10;有形固定資産減価償却率">
          <a:extLst>
            <a:ext uri="{FF2B5EF4-FFF2-40B4-BE49-F238E27FC236}">
              <a16:creationId xmlns:a16="http://schemas.microsoft.com/office/drawing/2014/main" id="{D936DB19-9B44-438B-8FCF-C58684639C3B}"/>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8" name="n_2mainValue【庁舎】&#10;有形固定資産減価償却率">
          <a:extLst>
            <a:ext uri="{FF2B5EF4-FFF2-40B4-BE49-F238E27FC236}">
              <a16:creationId xmlns:a16="http://schemas.microsoft.com/office/drawing/2014/main" id="{8B945541-3AA2-43F6-89D9-ED489E22171D}"/>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99" name="n_3mainValue【庁舎】&#10;有形固定資産減価償却率">
          <a:extLst>
            <a:ext uri="{FF2B5EF4-FFF2-40B4-BE49-F238E27FC236}">
              <a16:creationId xmlns:a16="http://schemas.microsoft.com/office/drawing/2014/main" id="{E3738A31-9804-428C-A3EC-29216C947C3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00" name="n_4mainValue【庁舎】&#10;有形固定資産減価償却率">
          <a:extLst>
            <a:ext uri="{FF2B5EF4-FFF2-40B4-BE49-F238E27FC236}">
              <a16:creationId xmlns:a16="http://schemas.microsoft.com/office/drawing/2014/main" id="{FBE8B2FC-AE1A-470D-8CE6-CF9567402616}"/>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E0B275DF-270C-4C58-8F7D-EFDB0A33911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663708F-0A6D-492C-A488-6DA15E0FF0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D55C7C0F-3952-4AA1-BA54-563759E588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FCD4FA43-7594-45E0-817F-81676D63EA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7BE4039E-FCC2-4472-B0A2-11B4A1CD1B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61A39C11-0E50-4447-BAF5-D2AA66F234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AD2B1EAA-81C9-4D75-94A7-B7D3AABE53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91E985D1-6E82-4940-B8D4-5C9BC14948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51BE28F6-4F49-4725-A8AD-E9618BF595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E2F39E29-A3F7-4FA0-8874-3031FE78F4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119FE276-C010-4760-9169-4DD24AD954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7C4516E1-1C59-4447-8637-F94B067329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232DEE11-34D8-4400-8345-4BDACF62B6A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A300CB7B-7B1E-431B-85BC-2D7938B2E8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47F44DA2-5C58-40A8-A84A-B15847FDCFD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3FCB4B22-CA02-43D7-ABF4-03B73B8ECA8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70591BD9-D9C8-4F5F-8EF6-600E363E2B2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C1EE1CC5-4018-4942-B026-0CCC41A071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89444878-A9B9-45F6-9E09-7316676C366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C78A4169-5639-463F-BE78-5C050657E7A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06755982-DEEC-41A8-B4B2-528521A9B9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7DAECDA1-D260-4F6E-AEE3-0736F5167C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7A150B58-7CC8-495E-B6A8-9B1D97F7DE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4" name="直線コネクタ 523">
          <a:extLst>
            <a:ext uri="{FF2B5EF4-FFF2-40B4-BE49-F238E27FC236}">
              <a16:creationId xmlns:a16="http://schemas.microsoft.com/office/drawing/2014/main" id="{658E82BD-4284-450C-85BC-58AE1209280A}"/>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5" name="【庁舎】&#10;一人当たり面積最小値テキスト">
          <a:extLst>
            <a:ext uri="{FF2B5EF4-FFF2-40B4-BE49-F238E27FC236}">
              <a16:creationId xmlns:a16="http://schemas.microsoft.com/office/drawing/2014/main" id="{0753D257-4146-45C2-94A8-5551B2A60CC8}"/>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6" name="直線コネクタ 525">
          <a:extLst>
            <a:ext uri="{FF2B5EF4-FFF2-40B4-BE49-F238E27FC236}">
              <a16:creationId xmlns:a16="http://schemas.microsoft.com/office/drawing/2014/main" id="{AECA52B8-56C1-4A4A-AECD-D11874BAE858}"/>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7" name="【庁舎】&#10;一人当たり面積最大値テキスト">
          <a:extLst>
            <a:ext uri="{FF2B5EF4-FFF2-40B4-BE49-F238E27FC236}">
              <a16:creationId xmlns:a16="http://schemas.microsoft.com/office/drawing/2014/main" id="{68DCB35D-5B40-4020-A556-FC7A492454F7}"/>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8" name="直線コネクタ 527">
          <a:extLst>
            <a:ext uri="{FF2B5EF4-FFF2-40B4-BE49-F238E27FC236}">
              <a16:creationId xmlns:a16="http://schemas.microsoft.com/office/drawing/2014/main" id="{F4C40AB2-4DE3-422A-991C-2E9923A7D2EE}"/>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9" name="【庁舎】&#10;一人当たり面積平均値テキスト">
          <a:extLst>
            <a:ext uri="{FF2B5EF4-FFF2-40B4-BE49-F238E27FC236}">
              <a16:creationId xmlns:a16="http://schemas.microsoft.com/office/drawing/2014/main" id="{1758A4D5-0DD1-4E7C-BD42-AF6EB2102F81}"/>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0" name="フローチャート: 判断 529">
          <a:extLst>
            <a:ext uri="{FF2B5EF4-FFF2-40B4-BE49-F238E27FC236}">
              <a16:creationId xmlns:a16="http://schemas.microsoft.com/office/drawing/2014/main" id="{ABE24A0B-B127-4762-AAA2-04848FAE28A4}"/>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1" name="フローチャート: 判断 530">
          <a:extLst>
            <a:ext uri="{FF2B5EF4-FFF2-40B4-BE49-F238E27FC236}">
              <a16:creationId xmlns:a16="http://schemas.microsoft.com/office/drawing/2014/main" id="{65B5BC05-519D-49AA-8161-64276E76BDF3}"/>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2" name="フローチャート: 判断 531">
          <a:extLst>
            <a:ext uri="{FF2B5EF4-FFF2-40B4-BE49-F238E27FC236}">
              <a16:creationId xmlns:a16="http://schemas.microsoft.com/office/drawing/2014/main" id="{DACA432A-5460-4A01-BD18-0AE30675668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3" name="フローチャート: 判断 532">
          <a:extLst>
            <a:ext uri="{FF2B5EF4-FFF2-40B4-BE49-F238E27FC236}">
              <a16:creationId xmlns:a16="http://schemas.microsoft.com/office/drawing/2014/main" id="{48B962AC-BA80-4C14-BED0-E3E50814FDF1}"/>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4" name="フローチャート: 判断 533">
          <a:extLst>
            <a:ext uri="{FF2B5EF4-FFF2-40B4-BE49-F238E27FC236}">
              <a16:creationId xmlns:a16="http://schemas.microsoft.com/office/drawing/2014/main" id="{C10C502C-F602-4253-A4E9-69E12D39850A}"/>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88DBDBD-FD4B-4BF1-8E82-5FA66A5DB0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B1F071E-645F-447F-A5BA-A95B854A46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113FA33E-27A1-488F-BEAB-08BD1564F3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42F5ED57-372F-4296-B3EC-773A750E91B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2EEF50E-3B4D-4C15-9757-CCCBA5E464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540" name="楕円 539">
          <a:extLst>
            <a:ext uri="{FF2B5EF4-FFF2-40B4-BE49-F238E27FC236}">
              <a16:creationId xmlns:a16="http://schemas.microsoft.com/office/drawing/2014/main" id="{0FC27977-DD97-4B51-A64D-35113E21099E}"/>
            </a:ext>
          </a:extLst>
        </xdr:cNvPr>
        <xdr:cNvSpPr/>
      </xdr:nvSpPr>
      <xdr:spPr>
        <a:xfrm>
          <a:off x="22110700" y="184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19956</xdr:rowOff>
    </xdr:from>
    <xdr:ext cx="469744" cy="259045"/>
    <xdr:sp macro="" textlink="">
      <xdr:nvSpPr>
        <xdr:cNvPr id="541" name="【庁舎】&#10;一人当たり面積該当値テキスト">
          <a:extLst>
            <a:ext uri="{FF2B5EF4-FFF2-40B4-BE49-F238E27FC236}">
              <a16:creationId xmlns:a16="http://schemas.microsoft.com/office/drawing/2014/main" id="{5501CE5F-A0C0-431E-B350-AF5695DA47CF}"/>
            </a:ext>
          </a:extLst>
        </xdr:cNvPr>
        <xdr:cNvSpPr txBox="1"/>
      </xdr:nvSpPr>
      <xdr:spPr>
        <a:xfrm>
          <a:off x="22199600" y="183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109601</xdr:rowOff>
    </xdr:from>
    <xdr:to>
      <xdr:col>112</xdr:col>
      <xdr:colOff>38100</xdr:colOff>
      <xdr:row>108</xdr:row>
      <xdr:rowOff>39751</xdr:rowOff>
    </xdr:to>
    <xdr:sp macro="" textlink="">
      <xdr:nvSpPr>
        <xdr:cNvPr id="542" name="楕円 541">
          <a:extLst>
            <a:ext uri="{FF2B5EF4-FFF2-40B4-BE49-F238E27FC236}">
              <a16:creationId xmlns:a16="http://schemas.microsoft.com/office/drawing/2014/main" id="{A2F70749-6379-4BD8-9FC8-22622E9475BD}"/>
            </a:ext>
          </a:extLst>
        </xdr:cNvPr>
        <xdr:cNvSpPr/>
      </xdr:nvSpPr>
      <xdr:spPr>
        <a:xfrm>
          <a:off x="21272500" y="18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155829</xdr:rowOff>
    </xdr:from>
    <xdr:to>
      <xdr:col>116</xdr:col>
      <xdr:colOff>63500</xdr:colOff>
      <xdr:row>107</xdr:row>
      <xdr:rowOff>160401</xdr:rowOff>
    </xdr:to>
    <xdr:cxnSp macro="">
      <xdr:nvCxnSpPr>
        <xdr:cNvPr id="543" name="直線コネクタ 542">
          <a:extLst>
            <a:ext uri="{FF2B5EF4-FFF2-40B4-BE49-F238E27FC236}">
              <a16:creationId xmlns:a16="http://schemas.microsoft.com/office/drawing/2014/main" id="{44FB8C02-C66D-4DE5-B569-E853190B3278}"/>
            </a:ext>
          </a:extLst>
        </xdr:cNvPr>
        <xdr:cNvCxnSpPr/>
      </xdr:nvCxnSpPr>
      <xdr:spPr>
        <a:xfrm flipV="1">
          <a:off x="21323300" y="185009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111888</xdr:rowOff>
    </xdr:from>
    <xdr:to>
      <xdr:col>107</xdr:col>
      <xdr:colOff>101600</xdr:colOff>
      <xdr:row>108</xdr:row>
      <xdr:rowOff>42038</xdr:rowOff>
    </xdr:to>
    <xdr:sp macro="" textlink="">
      <xdr:nvSpPr>
        <xdr:cNvPr id="544" name="楕円 543">
          <a:extLst>
            <a:ext uri="{FF2B5EF4-FFF2-40B4-BE49-F238E27FC236}">
              <a16:creationId xmlns:a16="http://schemas.microsoft.com/office/drawing/2014/main" id="{341BDE78-21E3-469D-9B25-6EA7EB9695A7}"/>
            </a:ext>
          </a:extLst>
        </xdr:cNvPr>
        <xdr:cNvSpPr/>
      </xdr:nvSpPr>
      <xdr:spPr>
        <a:xfrm>
          <a:off x="203835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160401</xdr:rowOff>
    </xdr:from>
    <xdr:to>
      <xdr:col>111</xdr:col>
      <xdr:colOff>177800</xdr:colOff>
      <xdr:row>107</xdr:row>
      <xdr:rowOff>162688</xdr:rowOff>
    </xdr:to>
    <xdr:cxnSp macro="">
      <xdr:nvCxnSpPr>
        <xdr:cNvPr id="545" name="直線コネクタ 544">
          <a:extLst>
            <a:ext uri="{FF2B5EF4-FFF2-40B4-BE49-F238E27FC236}">
              <a16:creationId xmlns:a16="http://schemas.microsoft.com/office/drawing/2014/main" id="{942F6FF4-BC69-44CC-AF12-DA35BD882AC0}"/>
            </a:ext>
          </a:extLst>
        </xdr:cNvPr>
        <xdr:cNvCxnSpPr/>
      </xdr:nvCxnSpPr>
      <xdr:spPr>
        <a:xfrm flipV="1">
          <a:off x="20434300" y="1850555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116078</xdr:rowOff>
    </xdr:from>
    <xdr:to>
      <xdr:col>102</xdr:col>
      <xdr:colOff>165100</xdr:colOff>
      <xdr:row>108</xdr:row>
      <xdr:rowOff>46228</xdr:rowOff>
    </xdr:to>
    <xdr:sp macro="" textlink="">
      <xdr:nvSpPr>
        <xdr:cNvPr id="546" name="楕円 545">
          <a:extLst>
            <a:ext uri="{FF2B5EF4-FFF2-40B4-BE49-F238E27FC236}">
              <a16:creationId xmlns:a16="http://schemas.microsoft.com/office/drawing/2014/main" id="{3FF2B195-1656-4FAB-B800-0759D2FEEC8B}"/>
            </a:ext>
          </a:extLst>
        </xdr:cNvPr>
        <xdr:cNvSpPr/>
      </xdr:nvSpPr>
      <xdr:spPr>
        <a:xfrm>
          <a:off x="19494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162688</xdr:rowOff>
    </xdr:from>
    <xdr:to>
      <xdr:col>107</xdr:col>
      <xdr:colOff>50800</xdr:colOff>
      <xdr:row>107</xdr:row>
      <xdr:rowOff>166878</xdr:rowOff>
    </xdr:to>
    <xdr:cxnSp macro="">
      <xdr:nvCxnSpPr>
        <xdr:cNvPr id="547" name="直線コネクタ 546">
          <a:extLst>
            <a:ext uri="{FF2B5EF4-FFF2-40B4-BE49-F238E27FC236}">
              <a16:creationId xmlns:a16="http://schemas.microsoft.com/office/drawing/2014/main" id="{C892B2F5-4CF6-4D40-A0AC-88353CA53E0C}"/>
            </a:ext>
          </a:extLst>
        </xdr:cNvPr>
        <xdr:cNvCxnSpPr/>
      </xdr:nvCxnSpPr>
      <xdr:spPr>
        <a:xfrm flipV="1">
          <a:off x="19545300" y="1850783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119126</xdr:rowOff>
    </xdr:from>
    <xdr:to>
      <xdr:col>98</xdr:col>
      <xdr:colOff>38100</xdr:colOff>
      <xdr:row>108</xdr:row>
      <xdr:rowOff>49276</xdr:rowOff>
    </xdr:to>
    <xdr:sp macro="" textlink="">
      <xdr:nvSpPr>
        <xdr:cNvPr id="548" name="楕円 547">
          <a:extLst>
            <a:ext uri="{FF2B5EF4-FFF2-40B4-BE49-F238E27FC236}">
              <a16:creationId xmlns:a16="http://schemas.microsoft.com/office/drawing/2014/main" id="{B1B61758-4995-4524-B414-9345F01D340D}"/>
            </a:ext>
          </a:extLst>
        </xdr:cNvPr>
        <xdr:cNvSpPr/>
      </xdr:nvSpPr>
      <xdr:spPr>
        <a:xfrm>
          <a:off x="18605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166878</xdr:rowOff>
    </xdr:from>
    <xdr:to>
      <xdr:col>102</xdr:col>
      <xdr:colOff>114300</xdr:colOff>
      <xdr:row>107</xdr:row>
      <xdr:rowOff>169926</xdr:rowOff>
    </xdr:to>
    <xdr:cxnSp macro="">
      <xdr:nvCxnSpPr>
        <xdr:cNvPr id="549" name="直線コネクタ 548">
          <a:extLst>
            <a:ext uri="{FF2B5EF4-FFF2-40B4-BE49-F238E27FC236}">
              <a16:creationId xmlns:a16="http://schemas.microsoft.com/office/drawing/2014/main" id="{AADD27BB-FEAD-4521-8FA1-CD2427374BA9}"/>
            </a:ext>
          </a:extLst>
        </xdr:cNvPr>
        <xdr:cNvCxnSpPr/>
      </xdr:nvCxnSpPr>
      <xdr:spPr>
        <a:xfrm flipV="1">
          <a:off x="18656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50" name="n_1aveValue【庁舎】&#10;一人当たり面積">
          <a:extLst>
            <a:ext uri="{FF2B5EF4-FFF2-40B4-BE49-F238E27FC236}">
              <a16:creationId xmlns:a16="http://schemas.microsoft.com/office/drawing/2014/main" id="{07B5F6E5-F569-40D9-8059-1798794B453B}"/>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51" name="n_2aveValue【庁舎】&#10;一人当たり面積">
          <a:extLst>
            <a:ext uri="{FF2B5EF4-FFF2-40B4-BE49-F238E27FC236}">
              <a16:creationId xmlns:a16="http://schemas.microsoft.com/office/drawing/2014/main" id="{B88D25F6-97FC-4A80-80B7-8F56EE0FD62B}"/>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52" name="n_3aveValue【庁舎】&#10;一人当たり面積">
          <a:extLst>
            <a:ext uri="{FF2B5EF4-FFF2-40B4-BE49-F238E27FC236}">
              <a16:creationId xmlns:a16="http://schemas.microsoft.com/office/drawing/2014/main" id="{56A90C20-F00E-428B-98C9-AE77B0A455E1}"/>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53" name="n_4aveValue【庁舎】&#10;一人当たり面積">
          <a:extLst>
            <a:ext uri="{FF2B5EF4-FFF2-40B4-BE49-F238E27FC236}">
              <a16:creationId xmlns:a16="http://schemas.microsoft.com/office/drawing/2014/main" id="{0F450689-24F9-4DEB-B154-161FD67A3128}"/>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30878</xdr:rowOff>
    </xdr:from>
    <xdr:ext cx="469744" cy="259045"/>
    <xdr:sp macro="" textlink="">
      <xdr:nvSpPr>
        <xdr:cNvPr id="554" name="n_1mainValue【庁舎】&#10;一人当たり面積">
          <a:extLst>
            <a:ext uri="{FF2B5EF4-FFF2-40B4-BE49-F238E27FC236}">
              <a16:creationId xmlns:a16="http://schemas.microsoft.com/office/drawing/2014/main" id="{8FC731B5-99BC-4A6B-A833-245E4AAB378F}"/>
            </a:ext>
          </a:extLst>
        </xdr:cNvPr>
        <xdr:cNvSpPr txBox="1"/>
      </xdr:nvSpPr>
      <xdr:spPr>
        <a:xfrm>
          <a:off x="21075727" y="185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33165</xdr:rowOff>
    </xdr:from>
    <xdr:ext cx="469744" cy="259045"/>
    <xdr:sp macro="" textlink="">
      <xdr:nvSpPr>
        <xdr:cNvPr id="555" name="n_2mainValue【庁舎】&#10;一人当たり面積">
          <a:extLst>
            <a:ext uri="{FF2B5EF4-FFF2-40B4-BE49-F238E27FC236}">
              <a16:creationId xmlns:a16="http://schemas.microsoft.com/office/drawing/2014/main" id="{8FA3DC34-7A2B-4877-B0DA-652C9CC51DFC}"/>
            </a:ext>
          </a:extLst>
        </xdr:cNvPr>
        <xdr:cNvSpPr txBox="1"/>
      </xdr:nvSpPr>
      <xdr:spPr>
        <a:xfrm>
          <a:off x="201994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37355</xdr:rowOff>
    </xdr:from>
    <xdr:ext cx="469744" cy="259045"/>
    <xdr:sp macro="" textlink="">
      <xdr:nvSpPr>
        <xdr:cNvPr id="556" name="n_3mainValue【庁舎】&#10;一人当たり面積">
          <a:extLst>
            <a:ext uri="{FF2B5EF4-FFF2-40B4-BE49-F238E27FC236}">
              <a16:creationId xmlns:a16="http://schemas.microsoft.com/office/drawing/2014/main" id="{522A2472-5757-4CEA-B4B1-B4C56738EC3D}"/>
            </a:ext>
          </a:extLst>
        </xdr:cNvPr>
        <xdr:cNvSpPr txBox="1"/>
      </xdr:nvSpPr>
      <xdr:spPr>
        <a:xfrm>
          <a:off x="19310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40403</xdr:rowOff>
    </xdr:from>
    <xdr:ext cx="469744" cy="259045"/>
    <xdr:sp macro="" textlink="">
      <xdr:nvSpPr>
        <xdr:cNvPr id="557" name="n_4mainValue【庁舎】&#10;一人当たり面積">
          <a:extLst>
            <a:ext uri="{FF2B5EF4-FFF2-40B4-BE49-F238E27FC236}">
              <a16:creationId xmlns:a16="http://schemas.microsoft.com/office/drawing/2014/main" id="{294CD3F6-07B4-4175-829B-7B564BB218E2}"/>
            </a:ext>
          </a:extLst>
        </xdr:cNvPr>
        <xdr:cNvSpPr txBox="1"/>
      </xdr:nvSpPr>
      <xdr:spPr>
        <a:xfrm>
          <a:off x="18421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B22D8CD7-C57A-47C1-ABD7-EB4E847ADD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10158A7E-7420-4CC4-8670-FD8BCCF4D1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61881198-0A95-4538-BF0D-18A185665D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らの対策として、必要な行政サービスの水準を維持しつつ、不要な施設の除却、統合・複合化を行い、公共構築物の延べ床面積を縮減することが必要となる。蓬田村公共施設等総合管理計画及び個別施設計画に基づき、保有する公共構築物ののべ床面積５％をめざし総量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既存施設を少しでも長く利活用していくために定期的な点検や修繕による予防保全に努め、長寿命化を図り、ライフサイクルコストを縮減する。耐震性が基準を満たしていない公共施設等は、災害拠点であるか、多数の住民の利用がある公共施設等であるかの観点から優先順位を決め、順次耐震改修または統廃合を進めていく。加えて、老朽化により今後利用見込みのない公共施設等については、周辺環境に配慮しつつ計画的に解体撤去することとし、廃止できない公共施設等は周辺の立地や利用状況を踏まえながら、複合化や更新等による効率的な配置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具体的に学校施設については、災害時の指定避難場所でもあるため、外壁改修等の老朽化対策をし、長寿命化に取り組む。公民館については、一人あたり面積が類似団体と比較して大きいことから、減価償却が進み改修等が必要になった場合は施設の縮減等を図っていく。役場庁舎については、新庁舎建設に係る財源の確保をし、遅滞なく事業が進行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B7" zoomScaleNormal="100" workbookViewId="0">
      <selection activeCell="B21" sqref="B21:AX21"/>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75" thickBot="1" x14ac:dyDescent="0.2">
      <c r="B2" s="178" t="s">
        <v>82</v>
      </c>
      <c r="C2" s="178"/>
      <c r="D2" s="179"/>
    </row>
    <row r="3" spans="1:119" ht="18.75" customHeight="1" thickBot="1" x14ac:dyDescent="0.2">
      <c r="A3" s="177"/>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2595514</v>
      </c>
      <c r="BO4" s="407"/>
      <c r="BP4" s="407"/>
      <c r="BQ4" s="407"/>
      <c r="BR4" s="407"/>
      <c r="BS4" s="407"/>
      <c r="BT4" s="407"/>
      <c r="BU4" s="408"/>
      <c r="BV4" s="406">
        <v>2594305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4.8</v>
      </c>
      <c r="CU4" s="413"/>
      <c r="CV4" s="413"/>
      <c r="CW4" s="413"/>
      <c r="CX4" s="413"/>
      <c r="CY4" s="413"/>
      <c r="CZ4" s="413"/>
      <c r="DA4" s="414"/>
      <c r="DB4" s="412">
        <v>2.6</v>
      </c>
      <c r="DC4" s="413"/>
      <c r="DD4" s="413"/>
      <c r="DE4" s="413"/>
      <c r="DF4" s="413"/>
      <c r="DG4" s="413"/>
      <c r="DH4" s="413"/>
      <c r="DI4" s="414"/>
    </row>
    <row r="5" spans="1:119" ht="18.75" customHeight="1" x14ac:dyDescent="0.15">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2471695</v>
      </c>
      <c r="BO5" s="444"/>
      <c r="BP5" s="444"/>
      <c r="BQ5" s="444"/>
      <c r="BR5" s="444"/>
      <c r="BS5" s="444"/>
      <c r="BT5" s="444"/>
      <c r="BU5" s="445"/>
      <c r="BV5" s="443">
        <v>2541142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83.9</v>
      </c>
      <c r="CU5" s="441"/>
      <c r="CV5" s="441"/>
      <c r="CW5" s="441"/>
      <c r="CX5" s="441"/>
      <c r="CY5" s="441"/>
      <c r="CZ5" s="441"/>
      <c r="DA5" s="442"/>
      <c r="DB5" s="440">
        <v>79</v>
      </c>
      <c r="DC5" s="441"/>
      <c r="DD5" s="441"/>
      <c r="DE5" s="441"/>
      <c r="DF5" s="441"/>
      <c r="DG5" s="441"/>
      <c r="DH5" s="441"/>
      <c r="DI5" s="442"/>
    </row>
    <row r="6" spans="1:119" ht="18.75" customHeight="1" x14ac:dyDescent="0.15">
      <c r="A6" s="177"/>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123819</v>
      </c>
      <c r="BO6" s="444"/>
      <c r="BP6" s="444"/>
      <c r="BQ6" s="444"/>
      <c r="BR6" s="444"/>
      <c r="BS6" s="444"/>
      <c r="BT6" s="444"/>
      <c r="BU6" s="445"/>
      <c r="BV6" s="443">
        <v>53163</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84.7</v>
      </c>
      <c r="CU6" s="481"/>
      <c r="CV6" s="481"/>
      <c r="CW6" s="481"/>
      <c r="CX6" s="481"/>
      <c r="CY6" s="481"/>
      <c r="CZ6" s="481"/>
      <c r="DA6" s="482"/>
      <c r="DB6" s="480">
        <v>80.900000000000006</v>
      </c>
      <c r="DC6" s="481"/>
      <c r="DD6" s="481"/>
      <c r="DE6" s="481"/>
      <c r="DF6" s="481"/>
      <c r="DG6" s="481"/>
      <c r="DH6" s="481"/>
      <c r="DI6" s="482"/>
    </row>
    <row r="7" spans="1:119" ht="18.75" customHeight="1" x14ac:dyDescent="0.15">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43866</v>
      </c>
      <c r="BO7" s="444"/>
      <c r="BP7" s="444"/>
      <c r="BQ7" s="444"/>
      <c r="BR7" s="444"/>
      <c r="BS7" s="444"/>
      <c r="BT7" s="444"/>
      <c r="BU7" s="445"/>
      <c r="BV7" s="443">
        <v>7840</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1671758</v>
      </c>
      <c r="CU7" s="444"/>
      <c r="CV7" s="444"/>
      <c r="CW7" s="444"/>
      <c r="CX7" s="444"/>
      <c r="CY7" s="444"/>
      <c r="CZ7" s="444"/>
      <c r="DA7" s="445"/>
      <c r="DB7" s="443">
        <v>1729577</v>
      </c>
      <c r="DC7" s="444"/>
      <c r="DD7" s="444"/>
      <c r="DE7" s="444"/>
      <c r="DF7" s="444"/>
      <c r="DG7" s="444"/>
      <c r="DH7" s="444"/>
      <c r="DI7" s="445"/>
    </row>
    <row r="8" spans="1:119" ht="18.75" customHeight="1" thickBot="1" x14ac:dyDescent="0.2">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79953</v>
      </c>
      <c r="BO8" s="444"/>
      <c r="BP8" s="444"/>
      <c r="BQ8" s="444"/>
      <c r="BR8" s="444"/>
      <c r="BS8" s="444"/>
      <c r="BT8" s="444"/>
      <c r="BU8" s="445"/>
      <c r="BV8" s="443">
        <v>45323</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0.19</v>
      </c>
      <c r="CU8" s="484"/>
      <c r="CV8" s="484"/>
      <c r="CW8" s="484"/>
      <c r="CX8" s="484"/>
      <c r="CY8" s="484"/>
      <c r="CZ8" s="484"/>
      <c r="DA8" s="485"/>
      <c r="DB8" s="483">
        <v>0.19</v>
      </c>
      <c r="DC8" s="484"/>
      <c r="DD8" s="484"/>
      <c r="DE8" s="484"/>
      <c r="DF8" s="484"/>
      <c r="DG8" s="484"/>
      <c r="DH8" s="484"/>
      <c r="DI8" s="485"/>
    </row>
    <row r="9" spans="1:119" ht="18.75" customHeight="1" thickBot="1" x14ac:dyDescent="0.2">
      <c r="A9" s="177"/>
      <c r="B9" s="437" t="s">
        <v>112</v>
      </c>
      <c r="C9" s="438"/>
      <c r="D9" s="438"/>
      <c r="E9" s="438"/>
      <c r="F9" s="438"/>
      <c r="G9" s="438"/>
      <c r="H9" s="438"/>
      <c r="I9" s="438"/>
      <c r="J9" s="438"/>
      <c r="K9" s="486"/>
      <c r="L9" s="487" t="s">
        <v>113</v>
      </c>
      <c r="M9" s="488"/>
      <c r="N9" s="488"/>
      <c r="O9" s="488"/>
      <c r="P9" s="488"/>
      <c r="Q9" s="489"/>
      <c r="R9" s="490">
        <v>2540</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34630</v>
      </c>
      <c r="BO9" s="444"/>
      <c r="BP9" s="444"/>
      <c r="BQ9" s="444"/>
      <c r="BR9" s="444"/>
      <c r="BS9" s="444"/>
      <c r="BT9" s="444"/>
      <c r="BU9" s="445"/>
      <c r="BV9" s="443">
        <v>-30145</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10.4</v>
      </c>
      <c r="CU9" s="441"/>
      <c r="CV9" s="441"/>
      <c r="CW9" s="441"/>
      <c r="CX9" s="441"/>
      <c r="CY9" s="441"/>
      <c r="CZ9" s="441"/>
      <c r="DA9" s="442"/>
      <c r="DB9" s="440">
        <v>9.4</v>
      </c>
      <c r="DC9" s="441"/>
      <c r="DD9" s="441"/>
      <c r="DE9" s="441"/>
      <c r="DF9" s="441"/>
      <c r="DG9" s="441"/>
      <c r="DH9" s="441"/>
      <c r="DI9" s="442"/>
    </row>
    <row r="10" spans="1:119" ht="18.75" customHeight="1" thickBot="1" x14ac:dyDescent="0.2">
      <c r="A10" s="177"/>
      <c r="B10" s="437"/>
      <c r="C10" s="438"/>
      <c r="D10" s="438"/>
      <c r="E10" s="438"/>
      <c r="F10" s="438"/>
      <c r="G10" s="438"/>
      <c r="H10" s="438"/>
      <c r="I10" s="438"/>
      <c r="J10" s="438"/>
      <c r="K10" s="486"/>
      <c r="L10" s="493" t="s">
        <v>119</v>
      </c>
      <c r="M10" s="473"/>
      <c r="N10" s="473"/>
      <c r="O10" s="473"/>
      <c r="P10" s="473"/>
      <c r="Q10" s="474"/>
      <c r="R10" s="494">
        <v>2896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531</v>
      </c>
      <c r="BO10" s="444"/>
      <c r="BP10" s="444"/>
      <c r="BQ10" s="444"/>
      <c r="BR10" s="444"/>
      <c r="BS10" s="444"/>
      <c r="BT10" s="444"/>
      <c r="BU10" s="445"/>
      <c r="BV10" s="443">
        <v>6518</v>
      </c>
      <c r="BW10" s="444"/>
      <c r="BX10" s="444"/>
      <c r="BY10" s="444"/>
      <c r="BZ10" s="444"/>
      <c r="CA10" s="444"/>
      <c r="CB10" s="444"/>
      <c r="CC10" s="445"/>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77"/>
      <c r="B12" s="503" t="s">
        <v>131</v>
      </c>
      <c r="C12" s="504"/>
      <c r="D12" s="504"/>
      <c r="E12" s="504"/>
      <c r="F12" s="504"/>
      <c r="G12" s="504"/>
      <c r="H12" s="504"/>
      <c r="I12" s="504"/>
      <c r="J12" s="504"/>
      <c r="K12" s="505"/>
      <c r="L12" s="512" t="s">
        <v>132</v>
      </c>
      <c r="M12" s="513"/>
      <c r="N12" s="513"/>
      <c r="O12" s="513"/>
      <c r="P12" s="513"/>
      <c r="Q12" s="514"/>
      <c r="R12" s="515">
        <v>2581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77"/>
      <c r="B13" s="506"/>
      <c r="C13" s="507"/>
      <c r="D13" s="507"/>
      <c r="E13" s="507"/>
      <c r="F13" s="507"/>
      <c r="G13" s="507"/>
      <c r="H13" s="507"/>
      <c r="I13" s="507"/>
      <c r="J13" s="507"/>
      <c r="K13" s="508"/>
      <c r="L13" s="186"/>
      <c r="M13" s="534" t="s">
        <v>139</v>
      </c>
      <c r="N13" s="535"/>
      <c r="O13" s="535"/>
      <c r="P13" s="535"/>
      <c r="Q13" s="536"/>
      <c r="R13" s="527">
        <v>2579</v>
      </c>
      <c r="S13" s="528"/>
      <c r="T13" s="528"/>
      <c r="U13" s="528"/>
      <c r="V13" s="529"/>
      <c r="W13" s="459" t="s">
        <v>140</v>
      </c>
      <c r="X13" s="460"/>
      <c r="Y13" s="460"/>
      <c r="Z13" s="460"/>
      <c r="AA13" s="460"/>
      <c r="AB13" s="450"/>
      <c r="AC13" s="494">
        <v>367</v>
      </c>
      <c r="AD13" s="495"/>
      <c r="AE13" s="495"/>
      <c r="AF13" s="495"/>
      <c r="AG13" s="537"/>
      <c r="AH13" s="494">
        <v>409</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35161</v>
      </c>
      <c r="BO13" s="444"/>
      <c r="BP13" s="444"/>
      <c r="BQ13" s="444"/>
      <c r="BR13" s="444"/>
      <c r="BS13" s="444"/>
      <c r="BT13" s="444"/>
      <c r="BU13" s="445"/>
      <c r="BV13" s="443">
        <v>-23627</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4.7</v>
      </c>
      <c r="CU13" s="441"/>
      <c r="CV13" s="441"/>
      <c r="CW13" s="441"/>
      <c r="CX13" s="441"/>
      <c r="CY13" s="441"/>
      <c r="CZ13" s="441"/>
      <c r="DA13" s="442"/>
      <c r="DB13" s="440">
        <v>3.5</v>
      </c>
      <c r="DC13" s="441"/>
      <c r="DD13" s="441"/>
      <c r="DE13" s="441"/>
      <c r="DF13" s="441"/>
      <c r="DG13" s="441"/>
      <c r="DH13" s="441"/>
      <c r="DI13" s="442"/>
    </row>
    <row r="14" spans="1:119" ht="18.75" customHeight="1" thickBot="1" x14ac:dyDescent="0.2">
      <c r="A14" s="177"/>
      <c r="B14" s="506"/>
      <c r="C14" s="507"/>
      <c r="D14" s="507"/>
      <c r="E14" s="507"/>
      <c r="F14" s="507"/>
      <c r="G14" s="507"/>
      <c r="H14" s="507"/>
      <c r="I14" s="507"/>
      <c r="J14" s="507"/>
      <c r="K14" s="508"/>
      <c r="L14" s="524" t="s">
        <v>145</v>
      </c>
      <c r="M14" s="525"/>
      <c r="N14" s="525"/>
      <c r="O14" s="525"/>
      <c r="P14" s="525"/>
      <c r="Q14" s="526"/>
      <c r="R14" s="527">
        <v>2648</v>
      </c>
      <c r="S14" s="528"/>
      <c r="T14" s="528"/>
      <c r="U14" s="528"/>
      <c r="V14" s="529"/>
      <c r="W14" s="433"/>
      <c r="X14" s="434"/>
      <c r="Y14" s="434"/>
      <c r="Z14" s="434"/>
      <c r="AA14" s="434"/>
      <c r="AB14" s="423"/>
      <c r="AC14" s="530">
        <v>29.6</v>
      </c>
      <c r="AD14" s="531"/>
      <c r="AE14" s="531"/>
      <c r="AF14" s="531"/>
      <c r="AG14" s="532"/>
      <c r="AH14" s="530">
        <v>29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138</v>
      </c>
      <c r="DC14" s="542"/>
      <c r="DD14" s="542"/>
      <c r="DE14" s="542"/>
      <c r="DF14" s="542"/>
      <c r="DG14" s="542"/>
      <c r="DH14" s="542"/>
      <c r="DI14" s="543"/>
    </row>
    <row r="15" spans="1:119" ht="18.75" customHeight="1" x14ac:dyDescent="0.15">
      <c r="A15" s="177"/>
      <c r="B15" s="506"/>
      <c r="C15" s="507"/>
      <c r="D15" s="507"/>
      <c r="E15" s="507"/>
      <c r="F15" s="507"/>
      <c r="G15" s="507"/>
      <c r="H15" s="507"/>
      <c r="I15" s="507"/>
      <c r="J15" s="507"/>
      <c r="K15" s="508"/>
      <c r="L15" s="186"/>
      <c r="M15" s="534" t="s">
        <v>139</v>
      </c>
      <c r="N15" s="535"/>
      <c r="O15" s="535"/>
      <c r="P15" s="535"/>
      <c r="Q15" s="536"/>
      <c r="R15" s="527">
        <v>2646</v>
      </c>
      <c r="S15" s="528"/>
      <c r="T15" s="528"/>
      <c r="U15" s="528"/>
      <c r="V15" s="529"/>
      <c r="W15" s="459" t="s">
        <v>147</v>
      </c>
      <c r="X15" s="460"/>
      <c r="Y15" s="460"/>
      <c r="Z15" s="460"/>
      <c r="AA15" s="460"/>
      <c r="AB15" s="450"/>
      <c r="AC15" s="494">
        <v>253</v>
      </c>
      <c r="AD15" s="495"/>
      <c r="AE15" s="495"/>
      <c r="AF15" s="495"/>
      <c r="AG15" s="537"/>
      <c r="AH15" s="494">
        <v>314</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306939</v>
      </c>
      <c r="BO15" s="407"/>
      <c r="BP15" s="407"/>
      <c r="BQ15" s="407"/>
      <c r="BR15" s="407"/>
      <c r="BS15" s="407"/>
      <c r="BT15" s="407"/>
      <c r="BU15" s="408"/>
      <c r="BV15" s="406">
        <v>293054</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20.399999999999999</v>
      </c>
      <c r="AD16" s="531"/>
      <c r="AE16" s="531"/>
      <c r="AF16" s="531"/>
      <c r="AG16" s="532"/>
      <c r="AH16" s="530">
        <v>22.3</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1585427</v>
      </c>
      <c r="BO16" s="444"/>
      <c r="BP16" s="444"/>
      <c r="BQ16" s="444"/>
      <c r="BR16" s="444"/>
      <c r="BS16" s="444"/>
      <c r="BT16" s="444"/>
      <c r="BU16" s="445"/>
      <c r="BV16" s="443">
        <v>1606045</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7"/>
      <c r="B17" s="509"/>
      <c r="C17" s="510"/>
      <c r="D17" s="510"/>
      <c r="E17" s="510"/>
      <c r="F17" s="510"/>
      <c r="G17" s="510"/>
      <c r="H17" s="510"/>
      <c r="I17" s="510"/>
      <c r="J17" s="510"/>
      <c r="K17" s="511"/>
      <c r="L17" s="191"/>
      <c r="M17" s="554" t="s">
        <v>153</v>
      </c>
      <c r="N17" s="555"/>
      <c r="O17" s="555"/>
      <c r="P17" s="555"/>
      <c r="Q17" s="556"/>
      <c r="R17" s="549" t="s">
        <v>151</v>
      </c>
      <c r="S17" s="550"/>
      <c r="T17" s="550"/>
      <c r="U17" s="550"/>
      <c r="V17" s="551"/>
      <c r="W17" s="459" t="s">
        <v>154</v>
      </c>
      <c r="X17" s="460"/>
      <c r="Y17" s="460"/>
      <c r="Z17" s="460"/>
      <c r="AA17" s="460"/>
      <c r="AB17" s="450"/>
      <c r="AC17" s="494">
        <v>618</v>
      </c>
      <c r="AD17" s="495"/>
      <c r="AE17" s="495"/>
      <c r="AF17" s="495"/>
      <c r="AG17" s="537"/>
      <c r="AH17" s="494">
        <v>686</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379020</v>
      </c>
      <c r="BO17" s="444"/>
      <c r="BP17" s="444"/>
      <c r="BQ17" s="444"/>
      <c r="BR17" s="444"/>
      <c r="BS17" s="444"/>
      <c r="BT17" s="444"/>
      <c r="BU17" s="445"/>
      <c r="BV17" s="443">
        <v>361035</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7"/>
      <c r="B18" s="565" t="s">
        <v>156</v>
      </c>
      <c r="C18" s="486"/>
      <c r="D18" s="486"/>
      <c r="E18" s="566"/>
      <c r="F18" s="566"/>
      <c r="G18" s="566"/>
      <c r="H18" s="566"/>
      <c r="I18" s="566"/>
      <c r="J18" s="566"/>
      <c r="K18" s="566"/>
      <c r="L18" s="567">
        <v>80.84</v>
      </c>
      <c r="M18" s="567"/>
      <c r="N18" s="567"/>
      <c r="O18" s="567"/>
      <c r="P18" s="567"/>
      <c r="Q18" s="567"/>
      <c r="R18" s="568"/>
      <c r="S18" s="568"/>
      <c r="T18" s="568"/>
      <c r="U18" s="568"/>
      <c r="V18" s="569"/>
      <c r="W18" s="461"/>
      <c r="X18" s="462"/>
      <c r="Y18" s="462"/>
      <c r="Z18" s="462"/>
      <c r="AA18" s="462"/>
      <c r="AB18" s="453"/>
      <c r="AC18" s="570">
        <v>49.9</v>
      </c>
      <c r="AD18" s="571"/>
      <c r="AE18" s="571"/>
      <c r="AF18" s="571"/>
      <c r="AG18" s="572"/>
      <c r="AH18" s="570">
        <v>48.7</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1415363</v>
      </c>
      <c r="BO18" s="444"/>
      <c r="BP18" s="444"/>
      <c r="BQ18" s="444"/>
      <c r="BR18" s="444"/>
      <c r="BS18" s="444"/>
      <c r="BT18" s="444"/>
      <c r="BU18" s="445"/>
      <c r="BV18" s="443">
        <v>1362607</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7"/>
      <c r="B19" s="565" t="s">
        <v>158</v>
      </c>
      <c r="C19" s="486"/>
      <c r="D19" s="486"/>
      <c r="E19" s="566"/>
      <c r="F19" s="566"/>
      <c r="G19" s="566"/>
      <c r="H19" s="566"/>
      <c r="I19" s="566"/>
      <c r="J19" s="566"/>
      <c r="K19" s="566"/>
      <c r="L19" s="574">
        <v>31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2075432</v>
      </c>
      <c r="BO19" s="444"/>
      <c r="BP19" s="444"/>
      <c r="BQ19" s="444"/>
      <c r="BR19" s="444"/>
      <c r="BS19" s="444"/>
      <c r="BT19" s="444"/>
      <c r="BU19" s="445"/>
      <c r="BV19" s="443">
        <v>2030843</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7"/>
      <c r="B20" s="565" t="s">
        <v>160</v>
      </c>
      <c r="C20" s="486"/>
      <c r="D20" s="486"/>
      <c r="E20" s="566"/>
      <c r="F20" s="566"/>
      <c r="G20" s="566"/>
      <c r="H20" s="566"/>
      <c r="I20" s="566"/>
      <c r="J20" s="566"/>
      <c r="K20" s="566"/>
      <c r="L20" s="574">
        <v>899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7"/>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7"/>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1658970</v>
      </c>
      <c r="BO22" s="407"/>
      <c r="BP22" s="407"/>
      <c r="BQ22" s="407"/>
      <c r="BR22" s="407"/>
      <c r="BS22" s="407"/>
      <c r="BT22" s="407"/>
      <c r="BU22" s="408"/>
      <c r="BV22" s="406">
        <v>1748847</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1445492</v>
      </c>
      <c r="BO23" s="444"/>
      <c r="BP23" s="444"/>
      <c r="BQ23" s="444"/>
      <c r="BR23" s="444"/>
      <c r="BS23" s="444"/>
      <c r="BT23" s="444"/>
      <c r="BU23" s="445"/>
      <c r="BV23" s="443">
        <v>1497305</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7"/>
      <c r="B24" s="614"/>
      <c r="C24" s="590"/>
      <c r="D24" s="591"/>
      <c r="E24" s="493" t="s">
        <v>170</v>
      </c>
      <c r="F24" s="473"/>
      <c r="G24" s="473"/>
      <c r="H24" s="473"/>
      <c r="I24" s="473"/>
      <c r="J24" s="473"/>
      <c r="K24" s="474"/>
      <c r="L24" s="494">
        <v>1</v>
      </c>
      <c r="M24" s="495"/>
      <c r="N24" s="495"/>
      <c r="O24" s="495"/>
      <c r="P24" s="537"/>
      <c r="Q24" s="494">
        <v>6300</v>
      </c>
      <c r="R24" s="495"/>
      <c r="S24" s="495"/>
      <c r="T24" s="495"/>
      <c r="U24" s="495"/>
      <c r="V24" s="537"/>
      <c r="W24" s="589"/>
      <c r="X24" s="590"/>
      <c r="Y24" s="591"/>
      <c r="Z24" s="493" t="s">
        <v>171</v>
      </c>
      <c r="AA24" s="473"/>
      <c r="AB24" s="473"/>
      <c r="AC24" s="473"/>
      <c r="AD24" s="473"/>
      <c r="AE24" s="473"/>
      <c r="AF24" s="473"/>
      <c r="AG24" s="474"/>
      <c r="AH24" s="494">
        <v>56</v>
      </c>
      <c r="AI24" s="495"/>
      <c r="AJ24" s="495"/>
      <c r="AK24" s="495"/>
      <c r="AL24" s="537"/>
      <c r="AM24" s="494">
        <v>158368</v>
      </c>
      <c r="AN24" s="495"/>
      <c r="AO24" s="495"/>
      <c r="AP24" s="495"/>
      <c r="AQ24" s="495"/>
      <c r="AR24" s="537"/>
      <c r="AS24" s="494">
        <v>2828</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814692</v>
      </c>
      <c r="BO24" s="444"/>
      <c r="BP24" s="444"/>
      <c r="BQ24" s="444"/>
      <c r="BR24" s="444"/>
      <c r="BS24" s="444"/>
      <c r="BT24" s="444"/>
      <c r="BU24" s="445"/>
      <c r="BV24" s="443">
        <v>815187</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7"/>
      <c r="B25" s="614"/>
      <c r="C25" s="590"/>
      <c r="D25" s="591"/>
      <c r="E25" s="493" t="s">
        <v>173</v>
      </c>
      <c r="F25" s="473"/>
      <c r="G25" s="473"/>
      <c r="H25" s="473"/>
      <c r="I25" s="473"/>
      <c r="J25" s="473"/>
      <c r="K25" s="474"/>
      <c r="L25" s="494">
        <v>1</v>
      </c>
      <c r="M25" s="495"/>
      <c r="N25" s="495"/>
      <c r="O25" s="495"/>
      <c r="P25" s="537"/>
      <c r="Q25" s="494">
        <v>4950</v>
      </c>
      <c r="R25" s="495"/>
      <c r="S25" s="495"/>
      <c r="T25" s="495"/>
      <c r="U25" s="495"/>
      <c r="V25" s="537"/>
      <c r="W25" s="589"/>
      <c r="X25" s="590"/>
      <c r="Y25" s="591"/>
      <c r="Z25" s="493" t="s">
        <v>174</v>
      </c>
      <c r="AA25" s="473"/>
      <c r="AB25" s="473"/>
      <c r="AC25" s="473"/>
      <c r="AD25" s="473"/>
      <c r="AE25" s="473"/>
      <c r="AF25" s="473"/>
      <c r="AG25" s="474"/>
      <c r="AH25" s="494" t="s">
        <v>138</v>
      </c>
      <c r="AI25" s="495"/>
      <c r="AJ25" s="495"/>
      <c r="AK25" s="495"/>
      <c r="AL25" s="537"/>
      <c r="AM25" s="494" t="s">
        <v>138</v>
      </c>
      <c r="AN25" s="495"/>
      <c r="AO25" s="495"/>
      <c r="AP25" s="495"/>
      <c r="AQ25" s="495"/>
      <c r="AR25" s="537"/>
      <c r="AS25" s="494" t="s">
        <v>138</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135135</v>
      </c>
      <c r="BO25" s="407"/>
      <c r="BP25" s="407"/>
      <c r="BQ25" s="407"/>
      <c r="BR25" s="407"/>
      <c r="BS25" s="407"/>
      <c r="BT25" s="407"/>
      <c r="BU25" s="408"/>
      <c r="BV25" s="406">
        <v>162585</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7"/>
      <c r="B26" s="614"/>
      <c r="C26" s="590"/>
      <c r="D26" s="591"/>
      <c r="E26" s="493" t="s">
        <v>176</v>
      </c>
      <c r="F26" s="473"/>
      <c r="G26" s="473"/>
      <c r="H26" s="473"/>
      <c r="I26" s="473"/>
      <c r="J26" s="473"/>
      <c r="K26" s="474"/>
      <c r="L26" s="494">
        <v>1</v>
      </c>
      <c r="M26" s="495"/>
      <c r="N26" s="495"/>
      <c r="O26" s="495"/>
      <c r="P26" s="537"/>
      <c r="Q26" s="494">
        <v>4320</v>
      </c>
      <c r="R26" s="495"/>
      <c r="S26" s="495"/>
      <c r="T26" s="495"/>
      <c r="U26" s="495"/>
      <c r="V26" s="537"/>
      <c r="W26" s="589"/>
      <c r="X26" s="590"/>
      <c r="Y26" s="591"/>
      <c r="Z26" s="493" t="s">
        <v>177</v>
      </c>
      <c r="AA26" s="595"/>
      <c r="AB26" s="595"/>
      <c r="AC26" s="595"/>
      <c r="AD26" s="595"/>
      <c r="AE26" s="595"/>
      <c r="AF26" s="595"/>
      <c r="AG26" s="596"/>
      <c r="AH26" s="494">
        <v>5</v>
      </c>
      <c r="AI26" s="495"/>
      <c r="AJ26" s="495"/>
      <c r="AK26" s="495"/>
      <c r="AL26" s="537"/>
      <c r="AM26" s="494">
        <v>10605</v>
      </c>
      <c r="AN26" s="495"/>
      <c r="AO26" s="495"/>
      <c r="AP26" s="495"/>
      <c r="AQ26" s="495"/>
      <c r="AR26" s="537"/>
      <c r="AS26" s="494">
        <v>2121</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7"/>
      <c r="B27" s="614"/>
      <c r="C27" s="590"/>
      <c r="D27" s="591"/>
      <c r="E27" s="493" t="s">
        <v>179</v>
      </c>
      <c r="F27" s="473"/>
      <c r="G27" s="473"/>
      <c r="H27" s="473"/>
      <c r="I27" s="473"/>
      <c r="J27" s="473"/>
      <c r="K27" s="474"/>
      <c r="L27" s="494">
        <v>1</v>
      </c>
      <c r="M27" s="495"/>
      <c r="N27" s="495"/>
      <c r="O27" s="495"/>
      <c r="P27" s="537"/>
      <c r="Q27" s="494">
        <v>2538</v>
      </c>
      <c r="R27" s="495"/>
      <c r="S27" s="495"/>
      <c r="T27" s="495"/>
      <c r="U27" s="495"/>
      <c r="V27" s="537"/>
      <c r="W27" s="589"/>
      <c r="X27" s="590"/>
      <c r="Y27" s="591"/>
      <c r="Z27" s="493" t="s">
        <v>180</v>
      </c>
      <c r="AA27" s="473"/>
      <c r="AB27" s="473"/>
      <c r="AC27" s="473"/>
      <c r="AD27" s="473"/>
      <c r="AE27" s="473"/>
      <c r="AF27" s="473"/>
      <c r="AG27" s="474"/>
      <c r="AH27" s="494" t="s">
        <v>138</v>
      </c>
      <c r="AI27" s="495"/>
      <c r="AJ27" s="495"/>
      <c r="AK27" s="495"/>
      <c r="AL27" s="537"/>
      <c r="AM27" s="494" t="s">
        <v>138</v>
      </c>
      <c r="AN27" s="495"/>
      <c r="AO27" s="495"/>
      <c r="AP27" s="495"/>
      <c r="AQ27" s="495"/>
      <c r="AR27" s="537"/>
      <c r="AS27" s="494" t="s">
        <v>138</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v>1000</v>
      </c>
      <c r="BO27" s="563"/>
      <c r="BP27" s="563"/>
      <c r="BQ27" s="563"/>
      <c r="BR27" s="563"/>
      <c r="BS27" s="563"/>
      <c r="BT27" s="563"/>
      <c r="BU27" s="564"/>
      <c r="BV27" s="562">
        <v>1000</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7"/>
      <c r="B28" s="614"/>
      <c r="C28" s="590"/>
      <c r="D28" s="591"/>
      <c r="E28" s="493" t="s">
        <v>182</v>
      </c>
      <c r="F28" s="473"/>
      <c r="G28" s="473"/>
      <c r="H28" s="473"/>
      <c r="I28" s="473"/>
      <c r="J28" s="473"/>
      <c r="K28" s="474"/>
      <c r="L28" s="494">
        <v>1</v>
      </c>
      <c r="M28" s="495"/>
      <c r="N28" s="495"/>
      <c r="O28" s="495"/>
      <c r="P28" s="537"/>
      <c r="Q28" s="494">
        <v>2124</v>
      </c>
      <c r="R28" s="495"/>
      <c r="S28" s="495"/>
      <c r="T28" s="495"/>
      <c r="U28" s="495"/>
      <c r="V28" s="537"/>
      <c r="W28" s="589"/>
      <c r="X28" s="590"/>
      <c r="Y28" s="591"/>
      <c r="Z28" s="493" t="s">
        <v>183</v>
      </c>
      <c r="AA28" s="473"/>
      <c r="AB28" s="473"/>
      <c r="AC28" s="473"/>
      <c r="AD28" s="473"/>
      <c r="AE28" s="473"/>
      <c r="AF28" s="473"/>
      <c r="AG28" s="474"/>
      <c r="AH28" s="494" t="s">
        <v>138</v>
      </c>
      <c r="AI28" s="495"/>
      <c r="AJ28" s="495"/>
      <c r="AK28" s="495"/>
      <c r="AL28" s="537"/>
      <c r="AM28" s="494" t="s">
        <v>138</v>
      </c>
      <c r="AN28" s="495"/>
      <c r="AO28" s="495"/>
      <c r="AP28" s="495"/>
      <c r="AQ28" s="495"/>
      <c r="AR28" s="537"/>
      <c r="AS28" s="494" t="s">
        <v>138</v>
      </c>
      <c r="AT28" s="495"/>
      <c r="AU28" s="495"/>
      <c r="AV28" s="495"/>
      <c r="AW28" s="495"/>
      <c r="AX28" s="496"/>
      <c r="AY28" s="597" t="s">
        <v>184</v>
      </c>
      <c r="AZ28" s="598"/>
      <c r="BA28" s="598"/>
      <c r="BB28" s="599"/>
      <c r="BC28" s="403" t="s">
        <v>49</v>
      </c>
      <c r="BD28" s="404"/>
      <c r="BE28" s="404"/>
      <c r="BF28" s="404"/>
      <c r="BG28" s="404"/>
      <c r="BH28" s="404"/>
      <c r="BI28" s="404"/>
      <c r="BJ28" s="404"/>
      <c r="BK28" s="404"/>
      <c r="BL28" s="404"/>
      <c r="BM28" s="405"/>
      <c r="BN28" s="406">
        <v>1470217</v>
      </c>
      <c r="BO28" s="407"/>
      <c r="BP28" s="407"/>
      <c r="BQ28" s="407"/>
      <c r="BR28" s="407"/>
      <c r="BS28" s="407"/>
      <c r="BT28" s="407"/>
      <c r="BU28" s="408"/>
      <c r="BV28" s="406">
        <v>1440686</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7"/>
      <c r="B29" s="614"/>
      <c r="C29" s="590"/>
      <c r="D29" s="591"/>
      <c r="E29" s="493" t="s">
        <v>185</v>
      </c>
      <c r="F29" s="473"/>
      <c r="G29" s="473"/>
      <c r="H29" s="473"/>
      <c r="I29" s="473"/>
      <c r="J29" s="473"/>
      <c r="K29" s="474"/>
      <c r="L29" s="494">
        <v>6</v>
      </c>
      <c r="M29" s="495"/>
      <c r="N29" s="495"/>
      <c r="O29" s="495"/>
      <c r="P29" s="537"/>
      <c r="Q29" s="494">
        <v>2025</v>
      </c>
      <c r="R29" s="495"/>
      <c r="S29" s="495"/>
      <c r="T29" s="495"/>
      <c r="U29" s="495"/>
      <c r="V29" s="537"/>
      <c r="W29" s="592"/>
      <c r="X29" s="593"/>
      <c r="Y29" s="594"/>
      <c r="Z29" s="493" t="s">
        <v>186</v>
      </c>
      <c r="AA29" s="473"/>
      <c r="AB29" s="473"/>
      <c r="AC29" s="473"/>
      <c r="AD29" s="473"/>
      <c r="AE29" s="473"/>
      <c r="AF29" s="473"/>
      <c r="AG29" s="474"/>
      <c r="AH29" s="494">
        <v>56</v>
      </c>
      <c r="AI29" s="495"/>
      <c r="AJ29" s="495"/>
      <c r="AK29" s="495"/>
      <c r="AL29" s="537"/>
      <c r="AM29" s="494">
        <v>158368</v>
      </c>
      <c r="AN29" s="495"/>
      <c r="AO29" s="495"/>
      <c r="AP29" s="495"/>
      <c r="AQ29" s="495"/>
      <c r="AR29" s="537"/>
      <c r="AS29" s="494">
        <v>2828</v>
      </c>
      <c r="AT29" s="495"/>
      <c r="AU29" s="495"/>
      <c r="AV29" s="495"/>
      <c r="AW29" s="495"/>
      <c r="AX29" s="496"/>
      <c r="AY29" s="600"/>
      <c r="AZ29" s="601"/>
      <c r="BA29" s="601"/>
      <c r="BB29" s="602"/>
      <c r="BC29" s="477" t="s">
        <v>187</v>
      </c>
      <c r="BD29" s="478"/>
      <c r="BE29" s="478"/>
      <c r="BF29" s="478"/>
      <c r="BG29" s="478"/>
      <c r="BH29" s="478"/>
      <c r="BI29" s="478"/>
      <c r="BJ29" s="478"/>
      <c r="BK29" s="478"/>
      <c r="BL29" s="478"/>
      <c r="BM29" s="479"/>
      <c r="BN29" s="443">
        <v>130000</v>
      </c>
      <c r="BO29" s="444"/>
      <c r="BP29" s="444"/>
      <c r="BQ29" s="444"/>
      <c r="BR29" s="444"/>
      <c r="BS29" s="444"/>
      <c r="BT29" s="444"/>
      <c r="BU29" s="445"/>
      <c r="BV29" s="443">
        <v>125000</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188</v>
      </c>
      <c r="X30" s="611"/>
      <c r="Y30" s="611"/>
      <c r="Z30" s="611"/>
      <c r="AA30" s="611"/>
      <c r="AB30" s="611"/>
      <c r="AC30" s="611"/>
      <c r="AD30" s="611"/>
      <c r="AE30" s="611"/>
      <c r="AF30" s="611"/>
      <c r="AG30" s="612"/>
      <c r="AH30" s="570">
        <v>97.7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1547510</v>
      </c>
      <c r="BO30" s="563"/>
      <c r="BP30" s="563"/>
      <c r="BQ30" s="563"/>
      <c r="BR30" s="563"/>
      <c r="BS30" s="563"/>
      <c r="BT30" s="563"/>
      <c r="BU30" s="564"/>
      <c r="BV30" s="562">
        <v>1352675</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6" t="s">
        <v>189</v>
      </c>
      <c r="D32" s="606"/>
      <c r="E32" s="606"/>
      <c r="F32" s="606"/>
      <c r="G32" s="606"/>
      <c r="H32" s="606"/>
      <c r="I32" s="606"/>
      <c r="J32" s="606"/>
      <c r="K32" s="606"/>
      <c r="L32" s="606"/>
      <c r="M32" s="606"/>
      <c r="N32" s="606"/>
      <c r="O32" s="606"/>
      <c r="P32" s="606"/>
      <c r="Q32" s="606"/>
      <c r="R32" s="606"/>
      <c r="S32" s="606"/>
      <c r="U32" s="447" t="s">
        <v>190</v>
      </c>
      <c r="V32" s="447"/>
      <c r="W32" s="447"/>
      <c r="X32" s="447"/>
      <c r="Y32" s="447"/>
      <c r="Z32" s="447"/>
      <c r="AA32" s="447"/>
      <c r="AB32" s="447"/>
      <c r="AC32" s="447"/>
      <c r="AD32" s="447"/>
      <c r="AE32" s="447"/>
      <c r="AF32" s="447"/>
      <c r="AG32" s="447"/>
      <c r="AH32" s="447"/>
      <c r="AI32" s="447"/>
      <c r="AJ32" s="447"/>
      <c r="AK32" s="447"/>
      <c r="AM32" s="447" t="s">
        <v>191</v>
      </c>
      <c r="AN32" s="447"/>
      <c r="AO32" s="447"/>
      <c r="AP32" s="447"/>
      <c r="AQ32" s="447"/>
      <c r="AR32" s="447"/>
      <c r="AS32" s="447"/>
      <c r="AT32" s="447"/>
      <c r="AU32" s="447"/>
      <c r="AV32" s="447"/>
      <c r="AW32" s="447"/>
      <c r="AX32" s="447"/>
      <c r="AY32" s="447"/>
      <c r="AZ32" s="447"/>
      <c r="BA32" s="447"/>
      <c r="BB32" s="447"/>
      <c r="BC32" s="447"/>
      <c r="BE32" s="447" t="s">
        <v>192</v>
      </c>
      <c r="BF32" s="447"/>
      <c r="BG32" s="447"/>
      <c r="BH32" s="447"/>
      <c r="BI32" s="447"/>
      <c r="BJ32" s="447"/>
      <c r="BK32" s="447"/>
      <c r="BL32" s="447"/>
      <c r="BM32" s="447"/>
      <c r="BN32" s="447"/>
      <c r="BO32" s="447"/>
      <c r="BP32" s="447"/>
      <c r="BQ32" s="447"/>
      <c r="BR32" s="447"/>
      <c r="BS32" s="447"/>
      <c r="BT32" s="447"/>
      <c r="BU32" s="447"/>
      <c r="BW32" s="447" t="s">
        <v>193</v>
      </c>
      <c r="BX32" s="447"/>
      <c r="BY32" s="447"/>
      <c r="BZ32" s="447"/>
      <c r="CA32" s="447"/>
      <c r="CB32" s="447"/>
      <c r="CC32" s="447"/>
      <c r="CD32" s="447"/>
      <c r="CE32" s="447"/>
      <c r="CF32" s="447"/>
      <c r="CG32" s="447"/>
      <c r="CH32" s="447"/>
      <c r="CI32" s="447"/>
      <c r="CJ32" s="447"/>
      <c r="CK32" s="447"/>
      <c r="CL32" s="447"/>
      <c r="CM32" s="447"/>
      <c r="CO32" s="447" t="s">
        <v>194</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15">
      <c r="A33" s="177"/>
      <c r="B33" s="201"/>
      <c r="C33" s="467" t="s">
        <v>195</v>
      </c>
      <c r="D33" s="467"/>
      <c r="E33" s="432" t="s">
        <v>196</v>
      </c>
      <c r="F33" s="432"/>
      <c r="G33" s="432"/>
      <c r="H33" s="432"/>
      <c r="I33" s="432"/>
      <c r="J33" s="432"/>
      <c r="K33" s="432"/>
      <c r="L33" s="432"/>
      <c r="M33" s="432"/>
      <c r="N33" s="432"/>
      <c r="O33" s="432"/>
      <c r="P33" s="432"/>
      <c r="Q33" s="432"/>
      <c r="R33" s="432"/>
      <c r="S33" s="432"/>
      <c r="T33" s="202"/>
      <c r="U33" s="467" t="s">
        <v>195</v>
      </c>
      <c r="V33" s="467"/>
      <c r="W33" s="432" t="s">
        <v>196</v>
      </c>
      <c r="X33" s="432"/>
      <c r="Y33" s="432"/>
      <c r="Z33" s="432"/>
      <c r="AA33" s="432"/>
      <c r="AB33" s="432"/>
      <c r="AC33" s="432"/>
      <c r="AD33" s="432"/>
      <c r="AE33" s="432"/>
      <c r="AF33" s="432"/>
      <c r="AG33" s="432"/>
      <c r="AH33" s="432"/>
      <c r="AI33" s="432"/>
      <c r="AJ33" s="432"/>
      <c r="AK33" s="432"/>
      <c r="AL33" s="202"/>
      <c r="AM33" s="467" t="s">
        <v>195</v>
      </c>
      <c r="AN33" s="467"/>
      <c r="AO33" s="432" t="s">
        <v>196</v>
      </c>
      <c r="AP33" s="432"/>
      <c r="AQ33" s="432"/>
      <c r="AR33" s="432"/>
      <c r="AS33" s="432"/>
      <c r="AT33" s="432"/>
      <c r="AU33" s="432"/>
      <c r="AV33" s="432"/>
      <c r="AW33" s="432"/>
      <c r="AX33" s="432"/>
      <c r="AY33" s="432"/>
      <c r="AZ33" s="432"/>
      <c r="BA33" s="432"/>
      <c r="BB33" s="432"/>
      <c r="BC33" s="432"/>
      <c r="BD33" s="203"/>
      <c r="BE33" s="432" t="s">
        <v>197</v>
      </c>
      <c r="BF33" s="432"/>
      <c r="BG33" s="432" t="s">
        <v>198</v>
      </c>
      <c r="BH33" s="432"/>
      <c r="BI33" s="432"/>
      <c r="BJ33" s="432"/>
      <c r="BK33" s="432"/>
      <c r="BL33" s="432"/>
      <c r="BM33" s="432"/>
      <c r="BN33" s="432"/>
      <c r="BO33" s="432"/>
      <c r="BP33" s="432"/>
      <c r="BQ33" s="432"/>
      <c r="BR33" s="432"/>
      <c r="BS33" s="432"/>
      <c r="BT33" s="432"/>
      <c r="BU33" s="432"/>
      <c r="BV33" s="203"/>
      <c r="BW33" s="467" t="s">
        <v>197</v>
      </c>
      <c r="BX33" s="467"/>
      <c r="BY33" s="432" t="s">
        <v>199</v>
      </c>
      <c r="BZ33" s="432"/>
      <c r="CA33" s="432"/>
      <c r="CB33" s="432"/>
      <c r="CC33" s="432"/>
      <c r="CD33" s="432"/>
      <c r="CE33" s="432"/>
      <c r="CF33" s="432"/>
      <c r="CG33" s="432"/>
      <c r="CH33" s="432"/>
      <c r="CI33" s="432"/>
      <c r="CJ33" s="432"/>
      <c r="CK33" s="432"/>
      <c r="CL33" s="432"/>
      <c r="CM33" s="432"/>
      <c r="CN33" s="202"/>
      <c r="CO33" s="467" t="s">
        <v>195</v>
      </c>
      <c r="CP33" s="467"/>
      <c r="CQ33" s="432" t="s">
        <v>200</v>
      </c>
      <c r="CR33" s="432"/>
      <c r="CS33" s="432"/>
      <c r="CT33" s="432"/>
      <c r="CU33" s="432"/>
      <c r="CV33" s="432"/>
      <c r="CW33" s="432"/>
      <c r="CX33" s="432"/>
      <c r="CY33" s="432"/>
      <c r="CZ33" s="432"/>
      <c r="DA33" s="432"/>
      <c r="DB33" s="432"/>
      <c r="DC33" s="432"/>
      <c r="DD33" s="432"/>
      <c r="DE33" s="432"/>
      <c r="DF33" s="202"/>
      <c r="DG33" s="632" t="s">
        <v>201</v>
      </c>
      <c r="DH33" s="632"/>
      <c r="DI33" s="204"/>
    </row>
    <row r="34" spans="1:113" ht="32.25" customHeight="1" x14ac:dyDescent="0.15">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3</v>
      </c>
      <c r="V34" s="633"/>
      <c r="W34" s="634" t="str">
        <f>IF('各会計、関係団体の財政状況及び健全化判断比率'!B28="","",'各会計、関係団体の財政状況及び健全化判断比率'!B28)</f>
        <v>蓬田村国民健康保険特別会計</v>
      </c>
      <c r="X34" s="634"/>
      <c r="Y34" s="634"/>
      <c r="Z34" s="634"/>
      <c r="AA34" s="634"/>
      <c r="AB34" s="634"/>
      <c r="AC34" s="634"/>
      <c r="AD34" s="634"/>
      <c r="AE34" s="634"/>
      <c r="AF34" s="634"/>
      <c r="AG34" s="634"/>
      <c r="AH34" s="634"/>
      <c r="AI34" s="634"/>
      <c r="AJ34" s="634"/>
      <c r="AK34" s="634"/>
      <c r="AL34" s="177"/>
      <c r="AM34" s="633" t="str">
        <f>IF(AO34="","",MAX(C34:D43,U34:V43)+1)</f>
        <v/>
      </c>
      <c r="AN34" s="633"/>
      <c r="AO34" s="634"/>
      <c r="AP34" s="634"/>
      <c r="AQ34" s="634"/>
      <c r="AR34" s="634"/>
      <c r="AS34" s="634"/>
      <c r="AT34" s="634"/>
      <c r="AU34" s="634"/>
      <c r="AV34" s="634"/>
      <c r="AW34" s="634"/>
      <c r="AX34" s="634"/>
      <c r="AY34" s="634"/>
      <c r="AZ34" s="634"/>
      <c r="BA34" s="634"/>
      <c r="BB34" s="634"/>
      <c r="BC34" s="634"/>
      <c r="BD34" s="177"/>
      <c r="BE34" s="633">
        <f>IF(BG34="","",MAX(C34:D43,U34:V43,AM34:AN43)+1)</f>
        <v>6</v>
      </c>
      <c r="BF34" s="633"/>
      <c r="BG34" s="634" t="str">
        <f>IF('各会計、関係団体の財政状況及び健全化判断比率'!B31="","",'各会計、関係団体の財政状況及び健全化判断比率'!B31)</f>
        <v>蓬田村簡易水道事業特別会計</v>
      </c>
      <c r="BH34" s="634"/>
      <c r="BI34" s="634"/>
      <c r="BJ34" s="634"/>
      <c r="BK34" s="634"/>
      <c r="BL34" s="634"/>
      <c r="BM34" s="634"/>
      <c r="BN34" s="634"/>
      <c r="BO34" s="634"/>
      <c r="BP34" s="634"/>
      <c r="BQ34" s="634"/>
      <c r="BR34" s="634"/>
      <c r="BS34" s="634"/>
      <c r="BT34" s="634"/>
      <c r="BU34" s="634"/>
      <c r="BV34" s="177"/>
      <c r="BW34" s="633">
        <f>IF(BY34="","",MAX(C34:D43,U34:V43,AM34:AN43,BE34:BF43)+1)</f>
        <v>7</v>
      </c>
      <c r="BX34" s="633"/>
      <c r="BY34" s="634" t="str">
        <f>IF('各会計、関係団体の財政状況及び健全化判断比率'!B68="","",'各会計、関係団体の財政状況及び健全化判断比率'!B68)</f>
        <v>青森地域広域事務組合</v>
      </c>
      <c r="BZ34" s="634"/>
      <c r="CA34" s="634"/>
      <c r="CB34" s="634"/>
      <c r="CC34" s="634"/>
      <c r="CD34" s="634"/>
      <c r="CE34" s="634"/>
      <c r="CF34" s="634"/>
      <c r="CG34" s="634"/>
      <c r="CH34" s="634"/>
      <c r="CI34" s="634"/>
      <c r="CJ34" s="634"/>
      <c r="CK34" s="634"/>
      <c r="CL34" s="634"/>
      <c r="CM34" s="634"/>
      <c r="CN34" s="177"/>
      <c r="CO34" s="633">
        <f>IF(CQ34="","",MAX(C34:D43,U34:V43,AM34:AN43,BE34:BF43,BW34:BX43)+1)</f>
        <v>13</v>
      </c>
      <c r="CP34" s="633"/>
      <c r="CQ34" s="634" t="str">
        <f>IF('各会計、関係団体の財政状況及び健全化判断比率'!BS7="","",'各会計、関係団体の財政状況及び健全化判断比率'!BS7)</f>
        <v>よもぎたアシスト株式会社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15">
      <c r="A35" s="177"/>
      <c r="B35" s="201"/>
      <c r="C35" s="633">
        <f>IF(E35="","",C34+1)</f>
        <v>2</v>
      </c>
      <c r="D35" s="633"/>
      <c r="E35" s="634" t="str">
        <f>IF('各会計、関係団体の財政状況及び健全化判断比率'!B8="","",'各会計、関係団体の財政状況及び健全化判断比率'!B8)</f>
        <v>蓬田村学校給食センター特別会計</v>
      </c>
      <c r="F35" s="634"/>
      <c r="G35" s="634"/>
      <c r="H35" s="634"/>
      <c r="I35" s="634"/>
      <c r="J35" s="634"/>
      <c r="K35" s="634"/>
      <c r="L35" s="634"/>
      <c r="M35" s="634"/>
      <c r="N35" s="634"/>
      <c r="O35" s="634"/>
      <c r="P35" s="634"/>
      <c r="Q35" s="634"/>
      <c r="R35" s="634"/>
      <c r="S35" s="634"/>
      <c r="T35" s="177"/>
      <c r="U35" s="633">
        <f>IF(W35="","",U34+1)</f>
        <v>4</v>
      </c>
      <c r="V35" s="633"/>
      <c r="W35" s="634" t="str">
        <f>IF('各会計、関係団体の財政状況及び健全化判断比率'!B29="","",'各会計、関係団体の財政状況及び健全化判断比率'!B29)</f>
        <v>蓬田村介護保険特別会計</v>
      </c>
      <c r="X35" s="634"/>
      <c r="Y35" s="634"/>
      <c r="Z35" s="634"/>
      <c r="AA35" s="634"/>
      <c r="AB35" s="634"/>
      <c r="AC35" s="634"/>
      <c r="AD35" s="634"/>
      <c r="AE35" s="634"/>
      <c r="AF35" s="634"/>
      <c r="AG35" s="634"/>
      <c r="AH35" s="634"/>
      <c r="AI35" s="634"/>
      <c r="AJ35" s="634"/>
      <c r="AK35" s="634"/>
      <c r="AL35" s="177"/>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7"/>
      <c r="BE35" s="633" t="str">
        <f t="shared" ref="BE35:BE43" si="1">IF(BG35="","",BE34+1)</f>
        <v/>
      </c>
      <c r="BF35" s="633"/>
      <c r="BG35" s="634"/>
      <c r="BH35" s="634"/>
      <c r="BI35" s="634"/>
      <c r="BJ35" s="634"/>
      <c r="BK35" s="634"/>
      <c r="BL35" s="634"/>
      <c r="BM35" s="634"/>
      <c r="BN35" s="634"/>
      <c r="BO35" s="634"/>
      <c r="BP35" s="634"/>
      <c r="BQ35" s="634"/>
      <c r="BR35" s="634"/>
      <c r="BS35" s="634"/>
      <c r="BT35" s="634"/>
      <c r="BU35" s="634"/>
      <c r="BV35" s="177"/>
      <c r="BW35" s="633">
        <f t="shared" ref="BW35:BW43" si="2">IF(BY35="","",BW34+1)</f>
        <v>8</v>
      </c>
      <c r="BX35" s="633"/>
      <c r="BY35" s="634" t="str">
        <f>IF('各会計、関係団体の財政状況及び健全化判断比率'!B69="","",'各会計、関係団体の財政状況及び健全化判断比率'!B69)</f>
        <v>青森県市町村総合事務組合</v>
      </c>
      <c r="BZ35" s="634"/>
      <c r="CA35" s="634"/>
      <c r="CB35" s="634"/>
      <c r="CC35" s="634"/>
      <c r="CD35" s="634"/>
      <c r="CE35" s="634"/>
      <c r="CF35" s="634"/>
      <c r="CG35" s="634"/>
      <c r="CH35" s="634"/>
      <c r="CI35" s="634"/>
      <c r="CJ35" s="634"/>
      <c r="CK35" s="634"/>
      <c r="CL35" s="634"/>
      <c r="CM35" s="634"/>
      <c r="CN35" s="177"/>
      <c r="CO35" s="633">
        <f t="shared" ref="CO35:CO43" si="3">IF(CQ35="","",CO34+1)</f>
        <v>14</v>
      </c>
      <c r="CP35" s="633"/>
      <c r="CQ35" s="634" t="str">
        <f>IF('各会計、関係団体の財政状況及び健全化判断比率'!BS8="","",'各会計、関係団体の財政状況及び健全化判断比率'!BS8)</f>
        <v>株式会社蓬田紳装</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15">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5</v>
      </c>
      <c r="V36" s="633"/>
      <c r="W36" s="634" t="str">
        <f>IF('各会計、関係団体の財政状況及び健全化判断比率'!B30="","",'各会計、関係団体の財政状況及び健全化判断比率'!B30)</f>
        <v>蓬田村後期高齢者医療特別会計</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t="str">
        <f t="shared" si="1"/>
        <v/>
      </c>
      <c r="BF36" s="633"/>
      <c r="BG36" s="634"/>
      <c r="BH36" s="634"/>
      <c r="BI36" s="634"/>
      <c r="BJ36" s="634"/>
      <c r="BK36" s="634"/>
      <c r="BL36" s="634"/>
      <c r="BM36" s="634"/>
      <c r="BN36" s="634"/>
      <c r="BO36" s="634"/>
      <c r="BP36" s="634"/>
      <c r="BQ36" s="634"/>
      <c r="BR36" s="634"/>
      <c r="BS36" s="634"/>
      <c r="BT36" s="634"/>
      <c r="BU36" s="634"/>
      <c r="BV36" s="177"/>
      <c r="BW36" s="633">
        <f t="shared" si="2"/>
        <v>9</v>
      </c>
      <c r="BX36" s="633"/>
      <c r="BY36" s="634" t="str">
        <f>IF('各会計、関係団体の財政状況及び健全化判断比率'!B70="","",'各会計、関係団体の財政状況及び健全化判断比率'!B70)</f>
        <v>青森県後期高齢者医療広域連合（一般会計）</v>
      </c>
      <c r="BZ36" s="634"/>
      <c r="CA36" s="634"/>
      <c r="CB36" s="634"/>
      <c r="CC36" s="634"/>
      <c r="CD36" s="634"/>
      <c r="CE36" s="634"/>
      <c r="CF36" s="634"/>
      <c r="CG36" s="634"/>
      <c r="CH36" s="634"/>
      <c r="CI36" s="634"/>
      <c r="CJ36" s="634"/>
      <c r="CK36" s="634"/>
      <c r="CL36" s="634"/>
      <c r="CM36" s="634"/>
      <c r="CN36" s="177"/>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15">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t="str">
        <f t="shared" si="4"/>
        <v/>
      </c>
      <c r="V37" s="633"/>
      <c r="W37" s="634"/>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f t="shared" si="2"/>
        <v>10</v>
      </c>
      <c r="BX37" s="633"/>
      <c r="BY37" s="634" t="str">
        <f>IF('各会計、関係団体の財政状況及び健全化判断比率'!B71="","",'各会計、関係団体の財政状況及び健全化判断比率'!B71)</f>
        <v>青森県後期高齢者医療広域連合（特別会計）</v>
      </c>
      <c r="BZ37" s="634"/>
      <c r="CA37" s="634"/>
      <c r="CB37" s="634"/>
      <c r="CC37" s="634"/>
      <c r="CD37" s="634"/>
      <c r="CE37" s="634"/>
      <c r="CF37" s="634"/>
      <c r="CG37" s="634"/>
      <c r="CH37" s="634"/>
      <c r="CI37" s="634"/>
      <c r="CJ37" s="634"/>
      <c r="CK37" s="634"/>
      <c r="CL37" s="634"/>
      <c r="CM37" s="634"/>
      <c r="CN37" s="177"/>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15">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f t="shared" si="2"/>
        <v>11</v>
      </c>
      <c r="BX38" s="633"/>
      <c r="BY38" s="634" t="str">
        <f>IF('各会計、関係団体の財政状況及び健全化判断比率'!B72="","",'各会計、関係団体の財政状況及び健全化判断比率'!B72)</f>
        <v>青森県交通災害共済組合</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15">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f t="shared" si="2"/>
        <v>12</v>
      </c>
      <c r="BX39" s="633"/>
      <c r="BY39" s="634" t="str">
        <f>IF('各会計、関係団体の財政状況及び健全化判断比率'!B73="","",'各会計、関係団体の財政状況及び健全化判断比率'!B73)</f>
        <v>青森県市町村職員退職手当組合</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15">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15">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15">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15">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202</v>
      </c>
      <c r="E46" s="636" t="s">
        <v>203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0JRV+gNfqocq6lvoUfBInFPEpJqcrDwIyLBndjpQGBBph8oAvg+OzhxMNPGZG5osyUcU4j2xmYG8BNarJI673Q==" saltValue="rR3b6ssoX2ctis48jZSX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zoomScaleNormal="100" workbookViewId="0">
      <selection activeCell="B21" sqref="B21:AX21"/>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211</v>
      </c>
      <c r="DI1" s="639"/>
      <c r="DJ1" s="639"/>
      <c r="DK1" s="639"/>
      <c r="DL1" s="639"/>
      <c r="DM1" s="639"/>
      <c r="DN1" s="640"/>
      <c r="DO1" s="210"/>
      <c r="DP1" s="638" t="s">
        <v>212</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1" t="s">
        <v>214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217</v>
      </c>
      <c r="S4" s="642"/>
      <c r="T4" s="642"/>
      <c r="U4" s="642"/>
      <c r="V4" s="642"/>
      <c r="W4" s="642"/>
      <c r="X4" s="642"/>
      <c r="Y4" s="643"/>
      <c r="Z4" s="641" t="s">
        <v>218</v>
      </c>
      <c r="AA4" s="642"/>
      <c r="AB4" s="642"/>
      <c r="AC4" s="643"/>
      <c r="AD4" s="641" t="s">
        <v>219</v>
      </c>
      <c r="AE4" s="642"/>
      <c r="AF4" s="642"/>
      <c r="AG4" s="642"/>
      <c r="AH4" s="642"/>
      <c r="AI4" s="642"/>
      <c r="AJ4" s="642"/>
      <c r="AK4" s="643"/>
      <c r="AL4" s="641" t="s">
        <v>218</v>
      </c>
      <c r="AM4" s="642"/>
      <c r="AN4" s="642"/>
      <c r="AO4" s="643"/>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224</v>
      </c>
      <c r="C5" s="646"/>
      <c r="D5" s="646"/>
      <c r="E5" s="646"/>
      <c r="F5" s="646"/>
      <c r="G5" s="646"/>
      <c r="H5" s="646"/>
      <c r="I5" s="646"/>
      <c r="J5" s="646"/>
      <c r="K5" s="646"/>
      <c r="L5" s="646"/>
      <c r="M5" s="646"/>
      <c r="N5" s="646"/>
      <c r="O5" s="646"/>
      <c r="P5" s="646"/>
      <c r="Q5" s="647"/>
      <c r="R5" s="648">
        <v>291136</v>
      </c>
      <c r="S5" s="649"/>
      <c r="T5" s="649"/>
      <c r="U5" s="649"/>
      <c r="V5" s="649"/>
      <c r="W5" s="649"/>
      <c r="X5" s="649"/>
      <c r="Y5" s="650"/>
      <c r="Z5" s="651">
        <v>11.2</v>
      </c>
      <c r="AA5" s="651"/>
      <c r="AB5" s="651"/>
      <c r="AC5" s="651"/>
      <c r="AD5" s="652">
        <v>291136</v>
      </c>
      <c r="AE5" s="652"/>
      <c r="AF5" s="652"/>
      <c r="AG5" s="652"/>
      <c r="AH5" s="652"/>
      <c r="AI5" s="652"/>
      <c r="AJ5" s="652"/>
      <c r="AK5" s="652"/>
      <c r="AL5" s="653">
        <v>17.399999999999999</v>
      </c>
      <c r="AM5" s="654"/>
      <c r="AN5" s="654"/>
      <c r="AO5" s="655"/>
      <c r="AP5" s="645" t="s">
        <v>225</v>
      </c>
      <c r="AQ5" s="646"/>
      <c r="AR5" s="646"/>
      <c r="AS5" s="646"/>
      <c r="AT5" s="646"/>
      <c r="AU5" s="646"/>
      <c r="AV5" s="646"/>
      <c r="AW5" s="646"/>
      <c r="AX5" s="646"/>
      <c r="AY5" s="646"/>
      <c r="AZ5" s="646"/>
      <c r="BA5" s="646"/>
      <c r="BB5" s="646"/>
      <c r="BC5" s="646"/>
      <c r="BD5" s="646"/>
      <c r="BE5" s="646"/>
      <c r="BF5" s="647"/>
      <c r="BG5" s="659">
        <v>291136</v>
      </c>
      <c r="BH5" s="660"/>
      <c r="BI5" s="660"/>
      <c r="BJ5" s="660"/>
      <c r="BK5" s="660"/>
      <c r="BL5" s="660"/>
      <c r="BM5" s="660"/>
      <c r="BN5" s="661"/>
      <c r="BO5" s="662">
        <v>100</v>
      </c>
      <c r="BP5" s="662"/>
      <c r="BQ5" s="662"/>
      <c r="BR5" s="662"/>
      <c r="BS5" s="663">
        <v>1004</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34089</v>
      </c>
      <c r="S6" s="660"/>
      <c r="T6" s="660"/>
      <c r="U6" s="660"/>
      <c r="V6" s="660"/>
      <c r="W6" s="660"/>
      <c r="X6" s="660"/>
      <c r="Y6" s="661"/>
      <c r="Z6" s="662">
        <v>1.3</v>
      </c>
      <c r="AA6" s="662"/>
      <c r="AB6" s="662"/>
      <c r="AC6" s="662"/>
      <c r="AD6" s="663">
        <v>34089</v>
      </c>
      <c r="AE6" s="663"/>
      <c r="AF6" s="663"/>
      <c r="AG6" s="663"/>
      <c r="AH6" s="663"/>
      <c r="AI6" s="663"/>
      <c r="AJ6" s="663"/>
      <c r="AK6" s="663"/>
      <c r="AL6" s="664">
        <v>2</v>
      </c>
      <c r="AM6" s="665"/>
      <c r="AN6" s="665"/>
      <c r="AO6" s="666"/>
      <c r="AP6" s="656" t="s">
        <v>230</v>
      </c>
      <c r="AQ6" s="657"/>
      <c r="AR6" s="657"/>
      <c r="AS6" s="657"/>
      <c r="AT6" s="657"/>
      <c r="AU6" s="657"/>
      <c r="AV6" s="657"/>
      <c r="AW6" s="657"/>
      <c r="AX6" s="657"/>
      <c r="AY6" s="657"/>
      <c r="AZ6" s="657"/>
      <c r="BA6" s="657"/>
      <c r="BB6" s="657"/>
      <c r="BC6" s="657"/>
      <c r="BD6" s="657"/>
      <c r="BE6" s="657"/>
      <c r="BF6" s="658"/>
      <c r="BG6" s="659">
        <v>291136</v>
      </c>
      <c r="BH6" s="660"/>
      <c r="BI6" s="660"/>
      <c r="BJ6" s="660"/>
      <c r="BK6" s="660"/>
      <c r="BL6" s="660"/>
      <c r="BM6" s="660"/>
      <c r="BN6" s="661"/>
      <c r="BO6" s="662">
        <v>100</v>
      </c>
      <c r="BP6" s="662"/>
      <c r="BQ6" s="662"/>
      <c r="BR6" s="662"/>
      <c r="BS6" s="663">
        <v>1004</v>
      </c>
      <c r="BT6" s="663"/>
      <c r="BU6" s="663"/>
      <c r="BV6" s="663"/>
      <c r="BW6" s="663"/>
      <c r="BX6" s="663"/>
      <c r="BY6" s="663"/>
      <c r="BZ6" s="663"/>
      <c r="CA6" s="663"/>
      <c r="CB6" s="667"/>
      <c r="CD6" s="645" t="s">
        <v>231</v>
      </c>
      <c r="CE6" s="646"/>
      <c r="CF6" s="646"/>
      <c r="CG6" s="646"/>
      <c r="CH6" s="646"/>
      <c r="CI6" s="646"/>
      <c r="CJ6" s="646"/>
      <c r="CK6" s="646"/>
      <c r="CL6" s="646"/>
      <c r="CM6" s="646"/>
      <c r="CN6" s="646"/>
      <c r="CO6" s="646"/>
      <c r="CP6" s="646"/>
      <c r="CQ6" s="647"/>
      <c r="CR6" s="659">
        <v>52744</v>
      </c>
      <c r="CS6" s="660"/>
      <c r="CT6" s="660"/>
      <c r="CU6" s="660"/>
      <c r="CV6" s="660"/>
      <c r="CW6" s="660"/>
      <c r="CX6" s="660"/>
      <c r="CY6" s="661"/>
      <c r="CZ6" s="653">
        <v>2.1</v>
      </c>
      <c r="DA6" s="654"/>
      <c r="DB6" s="654"/>
      <c r="DC6" s="670"/>
      <c r="DD6" s="668" t="s">
        <v>232</v>
      </c>
      <c r="DE6" s="660"/>
      <c r="DF6" s="660"/>
      <c r="DG6" s="660"/>
      <c r="DH6" s="660"/>
      <c r="DI6" s="660"/>
      <c r="DJ6" s="660"/>
      <c r="DK6" s="660"/>
      <c r="DL6" s="660"/>
      <c r="DM6" s="660"/>
      <c r="DN6" s="660"/>
      <c r="DO6" s="660"/>
      <c r="DP6" s="661"/>
      <c r="DQ6" s="668">
        <v>52744</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86</v>
      </c>
      <c r="S7" s="660"/>
      <c r="T7" s="660"/>
      <c r="U7" s="660"/>
      <c r="V7" s="660"/>
      <c r="W7" s="660"/>
      <c r="X7" s="660"/>
      <c r="Y7" s="661"/>
      <c r="Z7" s="662">
        <v>0</v>
      </c>
      <c r="AA7" s="662"/>
      <c r="AB7" s="662"/>
      <c r="AC7" s="662"/>
      <c r="AD7" s="663">
        <v>86</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88429</v>
      </c>
      <c r="BH7" s="660"/>
      <c r="BI7" s="660"/>
      <c r="BJ7" s="660"/>
      <c r="BK7" s="660"/>
      <c r="BL7" s="660"/>
      <c r="BM7" s="660"/>
      <c r="BN7" s="661"/>
      <c r="BO7" s="662">
        <v>30.4</v>
      </c>
      <c r="BP7" s="662"/>
      <c r="BQ7" s="662"/>
      <c r="BR7" s="662"/>
      <c r="BS7" s="663">
        <v>1004</v>
      </c>
      <c r="BT7" s="663"/>
      <c r="BU7" s="663"/>
      <c r="BV7" s="663"/>
      <c r="BW7" s="663"/>
      <c r="BX7" s="663"/>
      <c r="BY7" s="663"/>
      <c r="BZ7" s="663"/>
      <c r="CA7" s="663"/>
      <c r="CB7" s="667"/>
      <c r="CD7" s="656" t="s">
        <v>235</v>
      </c>
      <c r="CE7" s="657"/>
      <c r="CF7" s="657"/>
      <c r="CG7" s="657"/>
      <c r="CH7" s="657"/>
      <c r="CI7" s="657"/>
      <c r="CJ7" s="657"/>
      <c r="CK7" s="657"/>
      <c r="CL7" s="657"/>
      <c r="CM7" s="657"/>
      <c r="CN7" s="657"/>
      <c r="CO7" s="657"/>
      <c r="CP7" s="657"/>
      <c r="CQ7" s="658"/>
      <c r="CR7" s="659">
        <v>674501</v>
      </c>
      <c r="CS7" s="660"/>
      <c r="CT7" s="660"/>
      <c r="CU7" s="660"/>
      <c r="CV7" s="660"/>
      <c r="CW7" s="660"/>
      <c r="CX7" s="660"/>
      <c r="CY7" s="661"/>
      <c r="CZ7" s="662">
        <v>27.3</v>
      </c>
      <c r="DA7" s="662"/>
      <c r="DB7" s="662"/>
      <c r="DC7" s="662"/>
      <c r="DD7" s="668">
        <v>68338</v>
      </c>
      <c r="DE7" s="660"/>
      <c r="DF7" s="660"/>
      <c r="DG7" s="660"/>
      <c r="DH7" s="660"/>
      <c r="DI7" s="660"/>
      <c r="DJ7" s="660"/>
      <c r="DK7" s="660"/>
      <c r="DL7" s="660"/>
      <c r="DM7" s="660"/>
      <c r="DN7" s="660"/>
      <c r="DO7" s="660"/>
      <c r="DP7" s="661"/>
      <c r="DQ7" s="668">
        <v>633503</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494</v>
      </c>
      <c r="S8" s="660"/>
      <c r="T8" s="660"/>
      <c r="U8" s="660"/>
      <c r="V8" s="660"/>
      <c r="W8" s="660"/>
      <c r="X8" s="660"/>
      <c r="Y8" s="661"/>
      <c r="Z8" s="662">
        <v>0</v>
      </c>
      <c r="AA8" s="662"/>
      <c r="AB8" s="662"/>
      <c r="AC8" s="662"/>
      <c r="AD8" s="663">
        <v>494</v>
      </c>
      <c r="AE8" s="663"/>
      <c r="AF8" s="663"/>
      <c r="AG8" s="663"/>
      <c r="AH8" s="663"/>
      <c r="AI8" s="663"/>
      <c r="AJ8" s="663"/>
      <c r="AK8" s="663"/>
      <c r="AL8" s="664">
        <v>0</v>
      </c>
      <c r="AM8" s="665"/>
      <c r="AN8" s="665"/>
      <c r="AO8" s="666"/>
      <c r="AP8" s="656" t="s">
        <v>237</v>
      </c>
      <c r="AQ8" s="657"/>
      <c r="AR8" s="657"/>
      <c r="AS8" s="657"/>
      <c r="AT8" s="657"/>
      <c r="AU8" s="657"/>
      <c r="AV8" s="657"/>
      <c r="AW8" s="657"/>
      <c r="AX8" s="657"/>
      <c r="AY8" s="657"/>
      <c r="AZ8" s="657"/>
      <c r="BA8" s="657"/>
      <c r="BB8" s="657"/>
      <c r="BC8" s="657"/>
      <c r="BD8" s="657"/>
      <c r="BE8" s="657"/>
      <c r="BF8" s="658"/>
      <c r="BG8" s="659">
        <v>4100</v>
      </c>
      <c r="BH8" s="660"/>
      <c r="BI8" s="660"/>
      <c r="BJ8" s="660"/>
      <c r="BK8" s="660"/>
      <c r="BL8" s="660"/>
      <c r="BM8" s="660"/>
      <c r="BN8" s="661"/>
      <c r="BO8" s="662">
        <v>1.4</v>
      </c>
      <c r="BP8" s="662"/>
      <c r="BQ8" s="662"/>
      <c r="BR8" s="662"/>
      <c r="BS8" s="663" t="s">
        <v>232</v>
      </c>
      <c r="BT8" s="663"/>
      <c r="BU8" s="663"/>
      <c r="BV8" s="663"/>
      <c r="BW8" s="663"/>
      <c r="BX8" s="663"/>
      <c r="BY8" s="663"/>
      <c r="BZ8" s="663"/>
      <c r="CA8" s="663"/>
      <c r="CB8" s="667"/>
      <c r="CD8" s="656" t="s">
        <v>238</v>
      </c>
      <c r="CE8" s="657"/>
      <c r="CF8" s="657"/>
      <c r="CG8" s="657"/>
      <c r="CH8" s="657"/>
      <c r="CI8" s="657"/>
      <c r="CJ8" s="657"/>
      <c r="CK8" s="657"/>
      <c r="CL8" s="657"/>
      <c r="CM8" s="657"/>
      <c r="CN8" s="657"/>
      <c r="CO8" s="657"/>
      <c r="CP8" s="657"/>
      <c r="CQ8" s="658"/>
      <c r="CR8" s="659">
        <v>552237</v>
      </c>
      <c r="CS8" s="660"/>
      <c r="CT8" s="660"/>
      <c r="CU8" s="660"/>
      <c r="CV8" s="660"/>
      <c r="CW8" s="660"/>
      <c r="CX8" s="660"/>
      <c r="CY8" s="661"/>
      <c r="CZ8" s="662">
        <v>22.3</v>
      </c>
      <c r="DA8" s="662"/>
      <c r="DB8" s="662"/>
      <c r="DC8" s="662"/>
      <c r="DD8" s="668">
        <v>1509</v>
      </c>
      <c r="DE8" s="660"/>
      <c r="DF8" s="660"/>
      <c r="DG8" s="660"/>
      <c r="DH8" s="660"/>
      <c r="DI8" s="660"/>
      <c r="DJ8" s="660"/>
      <c r="DK8" s="660"/>
      <c r="DL8" s="660"/>
      <c r="DM8" s="660"/>
      <c r="DN8" s="660"/>
      <c r="DO8" s="660"/>
      <c r="DP8" s="661"/>
      <c r="DQ8" s="668">
        <v>317750</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330</v>
      </c>
      <c r="S9" s="660"/>
      <c r="T9" s="660"/>
      <c r="U9" s="660"/>
      <c r="V9" s="660"/>
      <c r="W9" s="660"/>
      <c r="X9" s="660"/>
      <c r="Y9" s="661"/>
      <c r="Z9" s="662">
        <v>0</v>
      </c>
      <c r="AA9" s="662"/>
      <c r="AB9" s="662"/>
      <c r="AC9" s="662"/>
      <c r="AD9" s="663">
        <v>330</v>
      </c>
      <c r="AE9" s="663"/>
      <c r="AF9" s="663"/>
      <c r="AG9" s="663"/>
      <c r="AH9" s="663"/>
      <c r="AI9" s="663"/>
      <c r="AJ9" s="663"/>
      <c r="AK9" s="663"/>
      <c r="AL9" s="664">
        <v>0</v>
      </c>
      <c r="AM9" s="665"/>
      <c r="AN9" s="665"/>
      <c r="AO9" s="666"/>
      <c r="AP9" s="656" t="s">
        <v>240</v>
      </c>
      <c r="AQ9" s="657"/>
      <c r="AR9" s="657"/>
      <c r="AS9" s="657"/>
      <c r="AT9" s="657"/>
      <c r="AU9" s="657"/>
      <c r="AV9" s="657"/>
      <c r="AW9" s="657"/>
      <c r="AX9" s="657"/>
      <c r="AY9" s="657"/>
      <c r="AZ9" s="657"/>
      <c r="BA9" s="657"/>
      <c r="BB9" s="657"/>
      <c r="BC9" s="657"/>
      <c r="BD9" s="657"/>
      <c r="BE9" s="657"/>
      <c r="BF9" s="658"/>
      <c r="BG9" s="659">
        <v>78895</v>
      </c>
      <c r="BH9" s="660"/>
      <c r="BI9" s="660"/>
      <c r="BJ9" s="660"/>
      <c r="BK9" s="660"/>
      <c r="BL9" s="660"/>
      <c r="BM9" s="660"/>
      <c r="BN9" s="661"/>
      <c r="BO9" s="662">
        <v>27.1</v>
      </c>
      <c r="BP9" s="662"/>
      <c r="BQ9" s="662"/>
      <c r="BR9" s="662"/>
      <c r="BS9" s="663" t="s">
        <v>232</v>
      </c>
      <c r="BT9" s="663"/>
      <c r="BU9" s="663"/>
      <c r="BV9" s="663"/>
      <c r="BW9" s="663"/>
      <c r="BX9" s="663"/>
      <c r="BY9" s="663"/>
      <c r="BZ9" s="663"/>
      <c r="CA9" s="663"/>
      <c r="CB9" s="667"/>
      <c r="CD9" s="656" t="s">
        <v>241</v>
      </c>
      <c r="CE9" s="657"/>
      <c r="CF9" s="657"/>
      <c r="CG9" s="657"/>
      <c r="CH9" s="657"/>
      <c r="CI9" s="657"/>
      <c r="CJ9" s="657"/>
      <c r="CK9" s="657"/>
      <c r="CL9" s="657"/>
      <c r="CM9" s="657"/>
      <c r="CN9" s="657"/>
      <c r="CO9" s="657"/>
      <c r="CP9" s="657"/>
      <c r="CQ9" s="658"/>
      <c r="CR9" s="659">
        <v>250068</v>
      </c>
      <c r="CS9" s="660"/>
      <c r="CT9" s="660"/>
      <c r="CU9" s="660"/>
      <c r="CV9" s="660"/>
      <c r="CW9" s="660"/>
      <c r="CX9" s="660"/>
      <c r="CY9" s="661"/>
      <c r="CZ9" s="662">
        <v>10.1</v>
      </c>
      <c r="DA9" s="662"/>
      <c r="DB9" s="662"/>
      <c r="DC9" s="662"/>
      <c r="DD9" s="668">
        <v>5150</v>
      </c>
      <c r="DE9" s="660"/>
      <c r="DF9" s="660"/>
      <c r="DG9" s="660"/>
      <c r="DH9" s="660"/>
      <c r="DI9" s="660"/>
      <c r="DJ9" s="660"/>
      <c r="DK9" s="660"/>
      <c r="DL9" s="660"/>
      <c r="DM9" s="660"/>
      <c r="DN9" s="660"/>
      <c r="DO9" s="660"/>
      <c r="DP9" s="661"/>
      <c r="DQ9" s="668">
        <v>226649</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232</v>
      </c>
      <c r="AA10" s="662"/>
      <c r="AB10" s="662"/>
      <c r="AC10" s="662"/>
      <c r="AD10" s="663" t="s">
        <v>232</v>
      </c>
      <c r="AE10" s="663"/>
      <c r="AF10" s="663"/>
      <c r="AG10" s="663"/>
      <c r="AH10" s="663"/>
      <c r="AI10" s="663"/>
      <c r="AJ10" s="663"/>
      <c r="AK10" s="663"/>
      <c r="AL10" s="664" t="s">
        <v>232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4443</v>
      </c>
      <c r="BH10" s="660"/>
      <c r="BI10" s="660"/>
      <c r="BJ10" s="660"/>
      <c r="BK10" s="660"/>
      <c r="BL10" s="660"/>
      <c r="BM10" s="660"/>
      <c r="BN10" s="661"/>
      <c r="BO10" s="662">
        <v>1.5</v>
      </c>
      <c r="BP10" s="662"/>
      <c r="BQ10" s="662"/>
      <c r="BR10" s="662"/>
      <c r="BS10" s="663">
        <v>726</v>
      </c>
      <c r="BT10" s="663"/>
      <c r="BU10" s="663"/>
      <c r="BV10" s="663"/>
      <c r="BW10" s="663"/>
      <c r="BX10" s="663"/>
      <c r="BY10" s="663"/>
      <c r="BZ10" s="663"/>
      <c r="CA10" s="663"/>
      <c r="CB10" s="667"/>
      <c r="CD10" s="656" t="s">
        <v>244</v>
      </c>
      <c r="CE10" s="657"/>
      <c r="CF10" s="657"/>
      <c r="CG10" s="657"/>
      <c r="CH10" s="657"/>
      <c r="CI10" s="657"/>
      <c r="CJ10" s="657"/>
      <c r="CK10" s="657"/>
      <c r="CL10" s="657"/>
      <c r="CM10" s="657"/>
      <c r="CN10" s="657"/>
      <c r="CO10" s="657"/>
      <c r="CP10" s="657"/>
      <c r="CQ10" s="658"/>
      <c r="CR10" s="659" t="s">
        <v>232</v>
      </c>
      <c r="CS10" s="660"/>
      <c r="CT10" s="660"/>
      <c r="CU10" s="660"/>
      <c r="CV10" s="660"/>
      <c r="CW10" s="660"/>
      <c r="CX10" s="660"/>
      <c r="CY10" s="661"/>
      <c r="CZ10" s="662" t="s">
        <v>232</v>
      </c>
      <c r="DA10" s="662"/>
      <c r="DB10" s="662"/>
      <c r="DC10" s="662"/>
      <c r="DD10" s="668" t="s">
        <v>232</v>
      </c>
      <c r="DE10" s="660"/>
      <c r="DF10" s="660"/>
      <c r="DG10" s="660"/>
      <c r="DH10" s="660"/>
      <c r="DI10" s="660"/>
      <c r="DJ10" s="660"/>
      <c r="DK10" s="660"/>
      <c r="DL10" s="660"/>
      <c r="DM10" s="660"/>
      <c r="DN10" s="660"/>
      <c r="DO10" s="660"/>
      <c r="DP10" s="661"/>
      <c r="DQ10" s="668" t="s">
        <v>232</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v>60173</v>
      </c>
      <c r="S11" s="660"/>
      <c r="T11" s="660"/>
      <c r="U11" s="660"/>
      <c r="V11" s="660"/>
      <c r="W11" s="660"/>
      <c r="X11" s="660"/>
      <c r="Y11" s="661"/>
      <c r="Z11" s="664">
        <v>2.2999999999999998</v>
      </c>
      <c r="AA11" s="665"/>
      <c r="AB11" s="665"/>
      <c r="AC11" s="671"/>
      <c r="AD11" s="668">
        <v>60173</v>
      </c>
      <c r="AE11" s="660"/>
      <c r="AF11" s="660"/>
      <c r="AG11" s="660"/>
      <c r="AH11" s="660"/>
      <c r="AI11" s="660"/>
      <c r="AJ11" s="660"/>
      <c r="AK11" s="661"/>
      <c r="AL11" s="664">
        <v>3.6</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991</v>
      </c>
      <c r="BH11" s="660"/>
      <c r="BI11" s="660"/>
      <c r="BJ11" s="660"/>
      <c r="BK11" s="660"/>
      <c r="BL11" s="660"/>
      <c r="BM11" s="660"/>
      <c r="BN11" s="661"/>
      <c r="BO11" s="662">
        <v>0.3</v>
      </c>
      <c r="BP11" s="662"/>
      <c r="BQ11" s="662"/>
      <c r="BR11" s="662"/>
      <c r="BS11" s="663">
        <v>278</v>
      </c>
      <c r="BT11" s="663"/>
      <c r="BU11" s="663"/>
      <c r="BV11" s="663"/>
      <c r="BW11" s="663"/>
      <c r="BX11" s="663"/>
      <c r="BY11" s="663"/>
      <c r="BZ11" s="663"/>
      <c r="CA11" s="663"/>
      <c r="CB11" s="667"/>
      <c r="CD11" s="656" t="s">
        <v>247</v>
      </c>
      <c r="CE11" s="657"/>
      <c r="CF11" s="657"/>
      <c r="CG11" s="657"/>
      <c r="CH11" s="657"/>
      <c r="CI11" s="657"/>
      <c r="CJ11" s="657"/>
      <c r="CK11" s="657"/>
      <c r="CL11" s="657"/>
      <c r="CM11" s="657"/>
      <c r="CN11" s="657"/>
      <c r="CO11" s="657"/>
      <c r="CP11" s="657"/>
      <c r="CQ11" s="658"/>
      <c r="CR11" s="659">
        <v>202270</v>
      </c>
      <c r="CS11" s="660"/>
      <c r="CT11" s="660"/>
      <c r="CU11" s="660"/>
      <c r="CV11" s="660"/>
      <c r="CW11" s="660"/>
      <c r="CX11" s="660"/>
      <c r="CY11" s="661"/>
      <c r="CZ11" s="662">
        <v>8.1999999999999993</v>
      </c>
      <c r="DA11" s="662"/>
      <c r="DB11" s="662"/>
      <c r="DC11" s="662"/>
      <c r="DD11" s="668">
        <v>28496</v>
      </c>
      <c r="DE11" s="660"/>
      <c r="DF11" s="660"/>
      <c r="DG11" s="660"/>
      <c r="DH11" s="660"/>
      <c r="DI11" s="660"/>
      <c r="DJ11" s="660"/>
      <c r="DK11" s="660"/>
      <c r="DL11" s="660"/>
      <c r="DM11" s="660"/>
      <c r="DN11" s="660"/>
      <c r="DO11" s="660"/>
      <c r="DP11" s="661"/>
      <c r="DQ11" s="668">
        <v>126761</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t="s">
        <v>232</v>
      </c>
      <c r="S12" s="660"/>
      <c r="T12" s="660"/>
      <c r="U12" s="660"/>
      <c r="V12" s="660"/>
      <c r="W12" s="660"/>
      <c r="X12" s="660"/>
      <c r="Y12" s="661"/>
      <c r="Z12" s="662" t="s">
        <v>232</v>
      </c>
      <c r="AA12" s="662"/>
      <c r="AB12" s="662"/>
      <c r="AC12" s="662"/>
      <c r="AD12" s="663" t="s">
        <v>232</v>
      </c>
      <c r="AE12" s="663"/>
      <c r="AF12" s="663"/>
      <c r="AG12" s="663"/>
      <c r="AH12" s="663"/>
      <c r="AI12" s="663"/>
      <c r="AJ12" s="663"/>
      <c r="AK12" s="663"/>
      <c r="AL12" s="664" t="s">
        <v>232</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158118</v>
      </c>
      <c r="BH12" s="660"/>
      <c r="BI12" s="660"/>
      <c r="BJ12" s="660"/>
      <c r="BK12" s="660"/>
      <c r="BL12" s="660"/>
      <c r="BM12" s="660"/>
      <c r="BN12" s="661"/>
      <c r="BO12" s="662">
        <v>54.3</v>
      </c>
      <c r="BP12" s="662"/>
      <c r="BQ12" s="662"/>
      <c r="BR12" s="662"/>
      <c r="BS12" s="663" t="s">
        <v>232</v>
      </c>
      <c r="BT12" s="663"/>
      <c r="BU12" s="663"/>
      <c r="BV12" s="663"/>
      <c r="BW12" s="663"/>
      <c r="BX12" s="663"/>
      <c r="BY12" s="663"/>
      <c r="BZ12" s="663"/>
      <c r="CA12" s="663"/>
      <c r="CB12" s="667"/>
      <c r="CD12" s="656" t="s">
        <v>250</v>
      </c>
      <c r="CE12" s="657"/>
      <c r="CF12" s="657"/>
      <c r="CG12" s="657"/>
      <c r="CH12" s="657"/>
      <c r="CI12" s="657"/>
      <c r="CJ12" s="657"/>
      <c r="CK12" s="657"/>
      <c r="CL12" s="657"/>
      <c r="CM12" s="657"/>
      <c r="CN12" s="657"/>
      <c r="CO12" s="657"/>
      <c r="CP12" s="657"/>
      <c r="CQ12" s="658"/>
      <c r="CR12" s="659">
        <v>21923</v>
      </c>
      <c r="CS12" s="660"/>
      <c r="CT12" s="660"/>
      <c r="CU12" s="660"/>
      <c r="CV12" s="660"/>
      <c r="CW12" s="660"/>
      <c r="CX12" s="660"/>
      <c r="CY12" s="661"/>
      <c r="CZ12" s="662">
        <v>0.9</v>
      </c>
      <c r="DA12" s="662"/>
      <c r="DB12" s="662"/>
      <c r="DC12" s="662"/>
      <c r="DD12" s="668" t="s">
        <v>232</v>
      </c>
      <c r="DE12" s="660"/>
      <c r="DF12" s="660"/>
      <c r="DG12" s="660"/>
      <c r="DH12" s="660"/>
      <c r="DI12" s="660"/>
      <c r="DJ12" s="660"/>
      <c r="DK12" s="660"/>
      <c r="DL12" s="660"/>
      <c r="DM12" s="660"/>
      <c r="DN12" s="660"/>
      <c r="DO12" s="660"/>
      <c r="DP12" s="661"/>
      <c r="DQ12" s="668">
        <v>21142</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232</v>
      </c>
      <c r="S13" s="660"/>
      <c r="T13" s="660"/>
      <c r="U13" s="660"/>
      <c r="V13" s="660"/>
      <c r="W13" s="660"/>
      <c r="X13" s="660"/>
      <c r="Y13" s="661"/>
      <c r="Z13" s="662" t="s">
        <v>232</v>
      </c>
      <c r="AA13" s="662"/>
      <c r="AB13" s="662"/>
      <c r="AC13" s="662"/>
      <c r="AD13" s="663" t="s">
        <v>232</v>
      </c>
      <c r="AE13" s="663"/>
      <c r="AF13" s="663"/>
      <c r="AG13" s="663"/>
      <c r="AH13" s="663"/>
      <c r="AI13" s="663"/>
      <c r="AJ13" s="663"/>
      <c r="AK13" s="663"/>
      <c r="AL13" s="664" t="s">
        <v>232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150289</v>
      </c>
      <c r="BH13" s="660"/>
      <c r="BI13" s="660"/>
      <c r="BJ13" s="660"/>
      <c r="BK13" s="660"/>
      <c r="BL13" s="660"/>
      <c r="BM13" s="660"/>
      <c r="BN13" s="661"/>
      <c r="BO13" s="662">
        <v>51.6</v>
      </c>
      <c r="BP13" s="662"/>
      <c r="BQ13" s="662"/>
      <c r="BR13" s="662"/>
      <c r="BS13" s="663" t="s">
        <v>232</v>
      </c>
      <c r="BT13" s="663"/>
      <c r="BU13" s="663"/>
      <c r="BV13" s="663"/>
      <c r="BW13" s="663"/>
      <c r="BX13" s="663"/>
      <c r="BY13" s="663"/>
      <c r="BZ13" s="663"/>
      <c r="CA13" s="663"/>
      <c r="CB13" s="667"/>
      <c r="CD13" s="656" t="s">
        <v>253</v>
      </c>
      <c r="CE13" s="657"/>
      <c r="CF13" s="657"/>
      <c r="CG13" s="657"/>
      <c r="CH13" s="657"/>
      <c r="CI13" s="657"/>
      <c r="CJ13" s="657"/>
      <c r="CK13" s="657"/>
      <c r="CL13" s="657"/>
      <c r="CM13" s="657"/>
      <c r="CN13" s="657"/>
      <c r="CO13" s="657"/>
      <c r="CP13" s="657"/>
      <c r="CQ13" s="658"/>
      <c r="CR13" s="659">
        <v>125707</v>
      </c>
      <c r="CS13" s="660"/>
      <c r="CT13" s="660"/>
      <c r="CU13" s="660"/>
      <c r="CV13" s="660"/>
      <c r="CW13" s="660"/>
      <c r="CX13" s="660"/>
      <c r="CY13" s="661"/>
      <c r="CZ13" s="662">
        <v>5.0999999999999996</v>
      </c>
      <c r="DA13" s="662"/>
      <c r="DB13" s="662"/>
      <c r="DC13" s="662"/>
      <c r="DD13" s="668">
        <v>68189</v>
      </c>
      <c r="DE13" s="660"/>
      <c r="DF13" s="660"/>
      <c r="DG13" s="660"/>
      <c r="DH13" s="660"/>
      <c r="DI13" s="660"/>
      <c r="DJ13" s="660"/>
      <c r="DK13" s="660"/>
      <c r="DL13" s="660"/>
      <c r="DM13" s="660"/>
      <c r="DN13" s="660"/>
      <c r="DO13" s="660"/>
      <c r="DP13" s="661"/>
      <c r="DQ13" s="668">
        <v>66347</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v>167</v>
      </c>
      <c r="S14" s="660"/>
      <c r="T14" s="660"/>
      <c r="U14" s="660"/>
      <c r="V14" s="660"/>
      <c r="W14" s="660"/>
      <c r="X14" s="660"/>
      <c r="Y14" s="661"/>
      <c r="Z14" s="662">
        <v>0</v>
      </c>
      <c r="AA14" s="662"/>
      <c r="AB14" s="662"/>
      <c r="AC14" s="662"/>
      <c r="AD14" s="663">
        <v>167</v>
      </c>
      <c r="AE14" s="663"/>
      <c r="AF14" s="663"/>
      <c r="AG14" s="663"/>
      <c r="AH14" s="663"/>
      <c r="AI14" s="663"/>
      <c r="AJ14" s="663"/>
      <c r="AK14" s="663"/>
      <c r="AL14" s="664">
        <v>0</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11013</v>
      </c>
      <c r="BH14" s="660"/>
      <c r="BI14" s="660"/>
      <c r="BJ14" s="660"/>
      <c r="BK14" s="660"/>
      <c r="BL14" s="660"/>
      <c r="BM14" s="660"/>
      <c r="BN14" s="661"/>
      <c r="BO14" s="662">
        <v>3.8</v>
      </c>
      <c r="BP14" s="662"/>
      <c r="BQ14" s="662"/>
      <c r="BR14" s="662"/>
      <c r="BS14" s="663" t="s">
        <v>232</v>
      </c>
      <c r="BT14" s="663"/>
      <c r="BU14" s="663"/>
      <c r="BV14" s="663"/>
      <c r="BW14" s="663"/>
      <c r="BX14" s="663"/>
      <c r="BY14" s="663"/>
      <c r="BZ14" s="663"/>
      <c r="CA14" s="663"/>
      <c r="CB14" s="667"/>
      <c r="CD14" s="656" t="s">
        <v>256</v>
      </c>
      <c r="CE14" s="657"/>
      <c r="CF14" s="657"/>
      <c r="CG14" s="657"/>
      <c r="CH14" s="657"/>
      <c r="CI14" s="657"/>
      <c r="CJ14" s="657"/>
      <c r="CK14" s="657"/>
      <c r="CL14" s="657"/>
      <c r="CM14" s="657"/>
      <c r="CN14" s="657"/>
      <c r="CO14" s="657"/>
      <c r="CP14" s="657"/>
      <c r="CQ14" s="658"/>
      <c r="CR14" s="659">
        <v>156344</v>
      </c>
      <c r="CS14" s="660"/>
      <c r="CT14" s="660"/>
      <c r="CU14" s="660"/>
      <c r="CV14" s="660"/>
      <c r="CW14" s="660"/>
      <c r="CX14" s="660"/>
      <c r="CY14" s="661"/>
      <c r="CZ14" s="662">
        <v>6.3</v>
      </c>
      <c r="DA14" s="662"/>
      <c r="DB14" s="662"/>
      <c r="DC14" s="662"/>
      <c r="DD14" s="668">
        <v>61890</v>
      </c>
      <c r="DE14" s="660"/>
      <c r="DF14" s="660"/>
      <c r="DG14" s="660"/>
      <c r="DH14" s="660"/>
      <c r="DI14" s="660"/>
      <c r="DJ14" s="660"/>
      <c r="DK14" s="660"/>
      <c r="DL14" s="660"/>
      <c r="DM14" s="660"/>
      <c r="DN14" s="660"/>
      <c r="DO14" s="660"/>
      <c r="DP14" s="661"/>
      <c r="DQ14" s="668">
        <v>94089</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t="s">
        <v>232</v>
      </c>
      <c r="S15" s="660"/>
      <c r="T15" s="660"/>
      <c r="U15" s="660"/>
      <c r="V15" s="660"/>
      <c r="W15" s="660"/>
      <c r="X15" s="660"/>
      <c r="Y15" s="661"/>
      <c r="Z15" s="662" t="s">
        <v>232</v>
      </c>
      <c r="AA15" s="662"/>
      <c r="AB15" s="662"/>
      <c r="AC15" s="662"/>
      <c r="AD15" s="663" t="s">
        <v>232</v>
      </c>
      <c r="AE15" s="663"/>
      <c r="AF15" s="663"/>
      <c r="AG15" s="663"/>
      <c r="AH15" s="663"/>
      <c r="AI15" s="663"/>
      <c r="AJ15" s="663"/>
      <c r="AK15" s="663"/>
      <c r="AL15" s="664" t="s">
        <v>232</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33576</v>
      </c>
      <c r="BH15" s="660"/>
      <c r="BI15" s="660"/>
      <c r="BJ15" s="660"/>
      <c r="BK15" s="660"/>
      <c r="BL15" s="660"/>
      <c r="BM15" s="660"/>
      <c r="BN15" s="661"/>
      <c r="BO15" s="662">
        <v>11.5</v>
      </c>
      <c r="BP15" s="662"/>
      <c r="BQ15" s="662"/>
      <c r="BR15" s="662"/>
      <c r="BS15" s="663" t="s">
        <v>232</v>
      </c>
      <c r="BT15" s="663"/>
      <c r="BU15" s="663"/>
      <c r="BV15" s="663"/>
      <c r="BW15" s="663"/>
      <c r="BX15" s="663"/>
      <c r="BY15" s="663"/>
      <c r="BZ15" s="663"/>
      <c r="CA15" s="663"/>
      <c r="CB15" s="667"/>
      <c r="CD15" s="656" t="s">
        <v>259</v>
      </c>
      <c r="CE15" s="657"/>
      <c r="CF15" s="657"/>
      <c r="CG15" s="657"/>
      <c r="CH15" s="657"/>
      <c r="CI15" s="657"/>
      <c r="CJ15" s="657"/>
      <c r="CK15" s="657"/>
      <c r="CL15" s="657"/>
      <c r="CM15" s="657"/>
      <c r="CN15" s="657"/>
      <c r="CO15" s="657"/>
      <c r="CP15" s="657"/>
      <c r="CQ15" s="658"/>
      <c r="CR15" s="659">
        <v>209022</v>
      </c>
      <c r="CS15" s="660"/>
      <c r="CT15" s="660"/>
      <c r="CU15" s="660"/>
      <c r="CV15" s="660"/>
      <c r="CW15" s="660"/>
      <c r="CX15" s="660"/>
      <c r="CY15" s="661"/>
      <c r="CZ15" s="662">
        <v>8.5</v>
      </c>
      <c r="DA15" s="662"/>
      <c r="DB15" s="662"/>
      <c r="DC15" s="662"/>
      <c r="DD15" s="668">
        <v>33084</v>
      </c>
      <c r="DE15" s="660"/>
      <c r="DF15" s="660"/>
      <c r="DG15" s="660"/>
      <c r="DH15" s="660"/>
      <c r="DI15" s="660"/>
      <c r="DJ15" s="660"/>
      <c r="DK15" s="660"/>
      <c r="DL15" s="660"/>
      <c r="DM15" s="660"/>
      <c r="DN15" s="660"/>
      <c r="DO15" s="660"/>
      <c r="DP15" s="661"/>
      <c r="DQ15" s="668">
        <v>194151</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v>2595</v>
      </c>
      <c r="S16" s="660"/>
      <c r="T16" s="660"/>
      <c r="U16" s="660"/>
      <c r="V16" s="660"/>
      <c r="W16" s="660"/>
      <c r="X16" s="660"/>
      <c r="Y16" s="661"/>
      <c r="Z16" s="662">
        <v>0.1</v>
      </c>
      <c r="AA16" s="662"/>
      <c r="AB16" s="662"/>
      <c r="AC16" s="662"/>
      <c r="AD16" s="663">
        <v>2595</v>
      </c>
      <c r="AE16" s="663"/>
      <c r="AF16" s="663"/>
      <c r="AG16" s="663"/>
      <c r="AH16" s="663"/>
      <c r="AI16" s="663"/>
      <c r="AJ16" s="663"/>
      <c r="AK16" s="663"/>
      <c r="AL16" s="664">
        <v>0.2</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232</v>
      </c>
      <c r="BP16" s="662"/>
      <c r="BQ16" s="662"/>
      <c r="BR16" s="662"/>
      <c r="BS16" s="663" t="s">
        <v>232</v>
      </c>
      <c r="BT16" s="663"/>
      <c r="BU16" s="663"/>
      <c r="BV16" s="663"/>
      <c r="BW16" s="663"/>
      <c r="BX16" s="663"/>
      <c r="BY16" s="663"/>
      <c r="BZ16" s="663"/>
      <c r="CA16" s="663"/>
      <c r="CB16" s="667"/>
      <c r="CD16" s="656" t="s">
        <v>262</v>
      </c>
      <c r="CE16" s="657"/>
      <c r="CF16" s="657"/>
      <c r="CG16" s="657"/>
      <c r="CH16" s="657"/>
      <c r="CI16" s="657"/>
      <c r="CJ16" s="657"/>
      <c r="CK16" s="657"/>
      <c r="CL16" s="657"/>
      <c r="CM16" s="657"/>
      <c r="CN16" s="657"/>
      <c r="CO16" s="657"/>
      <c r="CP16" s="657"/>
      <c r="CQ16" s="658"/>
      <c r="CR16" s="659">
        <v>10394</v>
      </c>
      <c r="CS16" s="660"/>
      <c r="CT16" s="660"/>
      <c r="CU16" s="660"/>
      <c r="CV16" s="660"/>
      <c r="CW16" s="660"/>
      <c r="CX16" s="660"/>
      <c r="CY16" s="661"/>
      <c r="CZ16" s="662">
        <v>0.4</v>
      </c>
      <c r="DA16" s="662"/>
      <c r="DB16" s="662"/>
      <c r="DC16" s="662"/>
      <c r="DD16" s="668" t="s">
        <v>232</v>
      </c>
      <c r="DE16" s="660"/>
      <c r="DF16" s="660"/>
      <c r="DG16" s="660"/>
      <c r="DH16" s="660"/>
      <c r="DI16" s="660"/>
      <c r="DJ16" s="660"/>
      <c r="DK16" s="660"/>
      <c r="DL16" s="660"/>
      <c r="DM16" s="660"/>
      <c r="DN16" s="660"/>
      <c r="DO16" s="660"/>
      <c r="DP16" s="661"/>
      <c r="DQ16" s="668">
        <v>1992</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2064</v>
      </c>
      <c r="S17" s="660"/>
      <c r="T17" s="660"/>
      <c r="U17" s="660"/>
      <c r="V17" s="660"/>
      <c r="W17" s="660"/>
      <c r="X17" s="660"/>
      <c r="Y17" s="661"/>
      <c r="Z17" s="662">
        <v>0.1</v>
      </c>
      <c r="AA17" s="662"/>
      <c r="AB17" s="662"/>
      <c r="AC17" s="662"/>
      <c r="AD17" s="663">
        <v>2064</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3" t="s">
        <v>232</v>
      </c>
      <c r="BT17" s="663"/>
      <c r="BU17" s="663"/>
      <c r="BV17" s="663"/>
      <c r="BW17" s="663"/>
      <c r="BX17" s="663"/>
      <c r="BY17" s="663"/>
      <c r="BZ17" s="663"/>
      <c r="CA17" s="663"/>
      <c r="CB17" s="667"/>
      <c r="CD17" s="656" t="s">
        <v>265</v>
      </c>
      <c r="CE17" s="657"/>
      <c r="CF17" s="657"/>
      <c r="CG17" s="657"/>
      <c r="CH17" s="657"/>
      <c r="CI17" s="657"/>
      <c r="CJ17" s="657"/>
      <c r="CK17" s="657"/>
      <c r="CL17" s="657"/>
      <c r="CM17" s="657"/>
      <c r="CN17" s="657"/>
      <c r="CO17" s="657"/>
      <c r="CP17" s="657"/>
      <c r="CQ17" s="658"/>
      <c r="CR17" s="659">
        <v>216485</v>
      </c>
      <c r="CS17" s="660"/>
      <c r="CT17" s="660"/>
      <c r="CU17" s="660"/>
      <c r="CV17" s="660"/>
      <c r="CW17" s="660"/>
      <c r="CX17" s="660"/>
      <c r="CY17" s="661"/>
      <c r="CZ17" s="662">
        <v>8.8000000000000007</v>
      </c>
      <c r="DA17" s="662"/>
      <c r="DB17" s="662"/>
      <c r="DC17" s="662"/>
      <c r="DD17" s="668" t="s">
        <v>232</v>
      </c>
      <c r="DE17" s="660"/>
      <c r="DF17" s="660"/>
      <c r="DG17" s="660"/>
      <c r="DH17" s="660"/>
      <c r="DI17" s="660"/>
      <c r="DJ17" s="660"/>
      <c r="DK17" s="660"/>
      <c r="DL17" s="660"/>
      <c r="DM17" s="660"/>
      <c r="DN17" s="660"/>
      <c r="DO17" s="660"/>
      <c r="DP17" s="661"/>
      <c r="DQ17" s="668">
        <v>216485</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1052</v>
      </c>
      <c r="S18" s="660"/>
      <c r="T18" s="660"/>
      <c r="U18" s="660"/>
      <c r="V18" s="660"/>
      <c r="W18" s="660"/>
      <c r="X18" s="660"/>
      <c r="Y18" s="661"/>
      <c r="Z18" s="662">
        <v>0</v>
      </c>
      <c r="AA18" s="662"/>
      <c r="AB18" s="662"/>
      <c r="AC18" s="662"/>
      <c r="AD18" s="663">
        <v>1052</v>
      </c>
      <c r="AE18" s="663"/>
      <c r="AF18" s="663"/>
      <c r="AG18" s="663"/>
      <c r="AH18" s="663"/>
      <c r="AI18" s="663"/>
      <c r="AJ18" s="663"/>
      <c r="AK18" s="663"/>
      <c r="AL18" s="664">
        <v>0.1</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3" t="s">
        <v>232</v>
      </c>
      <c r="BT18" s="663"/>
      <c r="BU18" s="663"/>
      <c r="BV18" s="663"/>
      <c r="BW18" s="663"/>
      <c r="BX18" s="663"/>
      <c r="BY18" s="663"/>
      <c r="BZ18" s="663"/>
      <c r="CA18" s="663"/>
      <c r="CB18" s="667"/>
      <c r="CD18" s="656" t="s">
        <v>268</v>
      </c>
      <c r="CE18" s="657"/>
      <c r="CF18" s="657"/>
      <c r="CG18" s="657"/>
      <c r="CH18" s="657"/>
      <c r="CI18" s="657"/>
      <c r="CJ18" s="657"/>
      <c r="CK18" s="657"/>
      <c r="CL18" s="657"/>
      <c r="CM18" s="657"/>
      <c r="CN18" s="657"/>
      <c r="CO18" s="657"/>
      <c r="CP18" s="657"/>
      <c r="CQ18" s="658"/>
      <c r="CR18" s="659" t="s">
        <v>232</v>
      </c>
      <c r="CS18" s="660"/>
      <c r="CT18" s="660"/>
      <c r="CU18" s="660"/>
      <c r="CV18" s="660"/>
      <c r="CW18" s="660"/>
      <c r="CX18" s="660"/>
      <c r="CY18" s="661"/>
      <c r="CZ18" s="662" t="s">
        <v>232</v>
      </c>
      <c r="DA18" s="662"/>
      <c r="DB18" s="662"/>
      <c r="DC18" s="662"/>
      <c r="DD18" s="668" t="s">
        <v>232</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1052</v>
      </c>
      <c r="S19" s="660"/>
      <c r="T19" s="660"/>
      <c r="U19" s="660"/>
      <c r="V19" s="660"/>
      <c r="W19" s="660"/>
      <c r="X19" s="660"/>
      <c r="Y19" s="661"/>
      <c r="Z19" s="662">
        <v>0</v>
      </c>
      <c r="AA19" s="662"/>
      <c r="AB19" s="662"/>
      <c r="AC19" s="662"/>
      <c r="AD19" s="663">
        <v>1052</v>
      </c>
      <c r="AE19" s="663"/>
      <c r="AF19" s="663"/>
      <c r="AG19" s="663"/>
      <c r="AH19" s="663"/>
      <c r="AI19" s="663"/>
      <c r="AJ19" s="663"/>
      <c r="AK19" s="663"/>
      <c r="AL19" s="664">
        <v>0.1</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232</v>
      </c>
      <c r="BH19" s="660"/>
      <c r="BI19" s="660"/>
      <c r="BJ19" s="660"/>
      <c r="BK19" s="660"/>
      <c r="BL19" s="660"/>
      <c r="BM19" s="660"/>
      <c r="BN19" s="661"/>
      <c r="BO19" s="662" t="s">
        <v>232</v>
      </c>
      <c r="BP19" s="662"/>
      <c r="BQ19" s="662"/>
      <c r="BR19" s="662"/>
      <c r="BS19" s="663" t="s">
        <v>232</v>
      </c>
      <c r="BT19" s="663"/>
      <c r="BU19" s="663"/>
      <c r="BV19" s="663"/>
      <c r="BW19" s="663"/>
      <c r="BX19" s="663"/>
      <c r="BY19" s="663"/>
      <c r="BZ19" s="663"/>
      <c r="CA19" s="663"/>
      <c r="CB19" s="667"/>
      <c r="CD19" s="656" t="s">
        <v>271</v>
      </c>
      <c r="CE19" s="657"/>
      <c r="CF19" s="657"/>
      <c r="CG19" s="657"/>
      <c r="CH19" s="657"/>
      <c r="CI19" s="657"/>
      <c r="CJ19" s="657"/>
      <c r="CK19" s="657"/>
      <c r="CL19" s="657"/>
      <c r="CM19" s="657"/>
      <c r="CN19" s="657"/>
      <c r="CO19" s="657"/>
      <c r="CP19" s="657"/>
      <c r="CQ19" s="658"/>
      <c r="CR19" s="659" t="s">
        <v>232</v>
      </c>
      <c r="CS19" s="660"/>
      <c r="CT19" s="660"/>
      <c r="CU19" s="660"/>
      <c r="CV19" s="660"/>
      <c r="CW19" s="660"/>
      <c r="CX19" s="660"/>
      <c r="CY19" s="661"/>
      <c r="CZ19" s="662" t="s">
        <v>232</v>
      </c>
      <c r="DA19" s="662"/>
      <c r="DB19" s="662"/>
      <c r="DC19" s="662"/>
      <c r="DD19" s="668" t="s">
        <v>232</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x14ac:dyDescent="0.15">
      <c r="B20" s="672" t="s">
        <v>272</v>
      </c>
      <c r="C20" s="673"/>
      <c r="D20" s="673"/>
      <c r="E20" s="673"/>
      <c r="F20" s="673"/>
      <c r="G20" s="673"/>
      <c r="H20" s="673"/>
      <c r="I20" s="673"/>
      <c r="J20" s="673"/>
      <c r="K20" s="673"/>
      <c r="L20" s="673"/>
      <c r="M20" s="673"/>
      <c r="N20" s="673"/>
      <c r="O20" s="673"/>
      <c r="P20" s="673"/>
      <c r="Q20" s="674"/>
      <c r="R20" s="659" t="s">
        <v>232</v>
      </c>
      <c r="S20" s="660"/>
      <c r="T20" s="660"/>
      <c r="U20" s="660"/>
      <c r="V20" s="660"/>
      <c r="W20" s="660"/>
      <c r="X20" s="660"/>
      <c r="Y20" s="661"/>
      <c r="Z20" s="662" t="s">
        <v>232</v>
      </c>
      <c r="AA20" s="662"/>
      <c r="AB20" s="662"/>
      <c r="AC20" s="662"/>
      <c r="AD20" s="663" t="s">
        <v>232</v>
      </c>
      <c r="AE20" s="663"/>
      <c r="AF20" s="663"/>
      <c r="AG20" s="663"/>
      <c r="AH20" s="663"/>
      <c r="AI20" s="663"/>
      <c r="AJ20" s="663"/>
      <c r="AK20" s="663"/>
      <c r="AL20" s="664" t="s">
        <v>232</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232</v>
      </c>
      <c r="BH20" s="660"/>
      <c r="BI20" s="660"/>
      <c r="BJ20" s="660"/>
      <c r="BK20" s="660"/>
      <c r="BL20" s="660"/>
      <c r="BM20" s="660"/>
      <c r="BN20" s="661"/>
      <c r="BO20" s="662" t="s">
        <v>232</v>
      </c>
      <c r="BP20" s="662"/>
      <c r="BQ20" s="662"/>
      <c r="BR20" s="662"/>
      <c r="BS20" s="663" t="s">
        <v>232</v>
      </c>
      <c r="BT20" s="663"/>
      <c r="BU20" s="663"/>
      <c r="BV20" s="663"/>
      <c r="BW20" s="663"/>
      <c r="BX20" s="663"/>
      <c r="BY20" s="663"/>
      <c r="BZ20" s="663"/>
      <c r="CA20" s="663"/>
      <c r="CB20" s="667"/>
      <c r="CD20" s="656" t="s">
        <v>274</v>
      </c>
      <c r="CE20" s="657"/>
      <c r="CF20" s="657"/>
      <c r="CG20" s="657"/>
      <c r="CH20" s="657"/>
      <c r="CI20" s="657"/>
      <c r="CJ20" s="657"/>
      <c r="CK20" s="657"/>
      <c r="CL20" s="657"/>
      <c r="CM20" s="657"/>
      <c r="CN20" s="657"/>
      <c r="CO20" s="657"/>
      <c r="CP20" s="657"/>
      <c r="CQ20" s="658"/>
      <c r="CR20" s="659">
        <v>2471695</v>
      </c>
      <c r="CS20" s="660"/>
      <c r="CT20" s="660"/>
      <c r="CU20" s="660"/>
      <c r="CV20" s="660"/>
      <c r="CW20" s="660"/>
      <c r="CX20" s="660"/>
      <c r="CY20" s="661"/>
      <c r="CZ20" s="662">
        <v>100</v>
      </c>
      <c r="DA20" s="662"/>
      <c r="DB20" s="662"/>
      <c r="DC20" s="662"/>
      <c r="DD20" s="668">
        <v>266656</v>
      </c>
      <c r="DE20" s="660"/>
      <c r="DF20" s="660"/>
      <c r="DG20" s="660"/>
      <c r="DH20" s="660"/>
      <c r="DI20" s="660"/>
      <c r="DJ20" s="660"/>
      <c r="DK20" s="660"/>
      <c r="DL20" s="660"/>
      <c r="DM20" s="660"/>
      <c r="DN20" s="660"/>
      <c r="DO20" s="660"/>
      <c r="DP20" s="661"/>
      <c r="DQ20" s="668">
        <v>1951613</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v>1422893</v>
      </c>
      <c r="S21" s="660"/>
      <c r="T21" s="660"/>
      <c r="U21" s="660"/>
      <c r="V21" s="660"/>
      <c r="W21" s="660"/>
      <c r="X21" s="660"/>
      <c r="Y21" s="661"/>
      <c r="Z21" s="662">
        <v>54.8</v>
      </c>
      <c r="AA21" s="662"/>
      <c r="AB21" s="662"/>
      <c r="AC21" s="662"/>
      <c r="AD21" s="663">
        <v>1278488</v>
      </c>
      <c r="AE21" s="663"/>
      <c r="AF21" s="663"/>
      <c r="AG21" s="663"/>
      <c r="AH21" s="663"/>
      <c r="AI21" s="663"/>
      <c r="AJ21" s="663"/>
      <c r="AK21" s="663"/>
      <c r="AL21" s="664">
        <v>76.5</v>
      </c>
      <c r="AM21" s="665"/>
      <c r="AN21" s="665"/>
      <c r="AO21" s="666"/>
      <c r="AP21" s="656" t="s">
        <v>276</v>
      </c>
      <c r="AQ21" s="675"/>
      <c r="AR21" s="675"/>
      <c r="AS21" s="675"/>
      <c r="AT21" s="675"/>
      <c r="AU21" s="675"/>
      <c r="AV21" s="675"/>
      <c r="AW21" s="675"/>
      <c r="AX21" s="675"/>
      <c r="AY21" s="675"/>
      <c r="AZ21" s="675"/>
      <c r="BA21" s="675"/>
      <c r="BB21" s="675"/>
      <c r="BC21" s="675"/>
      <c r="BD21" s="675"/>
      <c r="BE21" s="675"/>
      <c r="BF21" s="676"/>
      <c r="BG21" s="659" t="s">
        <v>232</v>
      </c>
      <c r="BH21" s="660"/>
      <c r="BI21" s="660"/>
      <c r="BJ21" s="660"/>
      <c r="BK21" s="660"/>
      <c r="BL21" s="660"/>
      <c r="BM21" s="660"/>
      <c r="BN21" s="661"/>
      <c r="BO21" s="662" t="s">
        <v>232</v>
      </c>
      <c r="BP21" s="662"/>
      <c r="BQ21" s="662"/>
      <c r="BR21" s="662"/>
      <c r="BS21" s="663" t="s">
        <v>232</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277</v>
      </c>
      <c r="C22" s="657"/>
      <c r="D22" s="657"/>
      <c r="E22" s="657"/>
      <c r="F22" s="657"/>
      <c r="G22" s="657"/>
      <c r="H22" s="657"/>
      <c r="I22" s="657"/>
      <c r="J22" s="657"/>
      <c r="K22" s="657"/>
      <c r="L22" s="657"/>
      <c r="M22" s="657"/>
      <c r="N22" s="657"/>
      <c r="O22" s="657"/>
      <c r="P22" s="657"/>
      <c r="Q22" s="658"/>
      <c r="R22" s="659">
        <v>1278488</v>
      </c>
      <c r="S22" s="660"/>
      <c r="T22" s="660"/>
      <c r="U22" s="660"/>
      <c r="V22" s="660"/>
      <c r="W22" s="660"/>
      <c r="X22" s="660"/>
      <c r="Y22" s="661"/>
      <c r="Z22" s="662">
        <v>49.3</v>
      </c>
      <c r="AA22" s="662"/>
      <c r="AB22" s="662"/>
      <c r="AC22" s="662"/>
      <c r="AD22" s="663">
        <v>1278488</v>
      </c>
      <c r="AE22" s="663"/>
      <c r="AF22" s="663"/>
      <c r="AG22" s="663"/>
      <c r="AH22" s="663"/>
      <c r="AI22" s="663"/>
      <c r="AJ22" s="663"/>
      <c r="AK22" s="663"/>
      <c r="AL22" s="664">
        <v>76.5</v>
      </c>
      <c r="AM22" s="665"/>
      <c r="AN22" s="665"/>
      <c r="AO22" s="666"/>
      <c r="AP22" s="656" t="s">
        <v>278</v>
      </c>
      <c r="AQ22" s="675"/>
      <c r="AR22" s="675"/>
      <c r="AS22" s="675"/>
      <c r="AT22" s="675"/>
      <c r="AU22" s="675"/>
      <c r="AV22" s="675"/>
      <c r="AW22" s="675"/>
      <c r="AX22" s="675"/>
      <c r="AY22" s="675"/>
      <c r="AZ22" s="675"/>
      <c r="BA22" s="675"/>
      <c r="BB22" s="675"/>
      <c r="BC22" s="675"/>
      <c r="BD22" s="675"/>
      <c r="BE22" s="675"/>
      <c r="BF22" s="676"/>
      <c r="BG22" s="659" t="s">
        <v>232</v>
      </c>
      <c r="BH22" s="660"/>
      <c r="BI22" s="660"/>
      <c r="BJ22" s="660"/>
      <c r="BK22" s="660"/>
      <c r="BL22" s="660"/>
      <c r="BM22" s="660"/>
      <c r="BN22" s="661"/>
      <c r="BO22" s="662" t="s">
        <v>232</v>
      </c>
      <c r="BP22" s="662"/>
      <c r="BQ22" s="662"/>
      <c r="BR22" s="662"/>
      <c r="BS22" s="663" t="s">
        <v>232</v>
      </c>
      <c r="BT22" s="663"/>
      <c r="BU22" s="663"/>
      <c r="BV22" s="663"/>
      <c r="BW22" s="663"/>
      <c r="BX22" s="663"/>
      <c r="BY22" s="663"/>
      <c r="BZ22" s="663"/>
      <c r="CA22" s="663"/>
      <c r="CB22" s="667"/>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144404</v>
      </c>
      <c r="S23" s="660"/>
      <c r="T23" s="660"/>
      <c r="U23" s="660"/>
      <c r="V23" s="660"/>
      <c r="W23" s="660"/>
      <c r="X23" s="660"/>
      <c r="Y23" s="661"/>
      <c r="Z23" s="662">
        <v>5.6</v>
      </c>
      <c r="AA23" s="662"/>
      <c r="AB23" s="662"/>
      <c r="AC23" s="662"/>
      <c r="AD23" s="663" t="s">
        <v>232</v>
      </c>
      <c r="AE23" s="663"/>
      <c r="AF23" s="663"/>
      <c r="AG23" s="663"/>
      <c r="AH23" s="663"/>
      <c r="AI23" s="663"/>
      <c r="AJ23" s="663"/>
      <c r="AK23" s="663"/>
      <c r="AL23" s="664" t="s">
        <v>232</v>
      </c>
      <c r="AM23" s="665"/>
      <c r="AN23" s="665"/>
      <c r="AO23" s="666"/>
      <c r="AP23" s="656" t="s">
        <v>281</v>
      </c>
      <c r="AQ23" s="675"/>
      <c r="AR23" s="675"/>
      <c r="AS23" s="675"/>
      <c r="AT23" s="675"/>
      <c r="AU23" s="675"/>
      <c r="AV23" s="675"/>
      <c r="AW23" s="675"/>
      <c r="AX23" s="675"/>
      <c r="AY23" s="675"/>
      <c r="AZ23" s="675"/>
      <c r="BA23" s="675"/>
      <c r="BB23" s="675"/>
      <c r="BC23" s="675"/>
      <c r="BD23" s="675"/>
      <c r="BE23" s="675"/>
      <c r="BF23" s="676"/>
      <c r="BG23" s="659" t="s">
        <v>232</v>
      </c>
      <c r="BH23" s="660"/>
      <c r="BI23" s="660"/>
      <c r="BJ23" s="660"/>
      <c r="BK23" s="660"/>
      <c r="BL23" s="660"/>
      <c r="BM23" s="660"/>
      <c r="BN23" s="661"/>
      <c r="BO23" s="662" t="s">
        <v>232</v>
      </c>
      <c r="BP23" s="662"/>
      <c r="BQ23" s="662"/>
      <c r="BR23" s="662"/>
      <c r="BS23" s="663" t="s">
        <v>232</v>
      </c>
      <c r="BT23" s="663"/>
      <c r="BU23" s="663"/>
      <c r="BV23" s="663"/>
      <c r="BW23" s="663"/>
      <c r="BX23" s="663"/>
      <c r="BY23" s="663"/>
      <c r="BZ23" s="663"/>
      <c r="CA23" s="663"/>
      <c r="CB23" s="667"/>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8" t="s">
        <v>285</v>
      </c>
      <c r="DM23" s="689"/>
      <c r="DN23" s="689"/>
      <c r="DO23" s="689"/>
      <c r="DP23" s="689"/>
      <c r="DQ23" s="689"/>
      <c r="DR23" s="689"/>
      <c r="DS23" s="689"/>
      <c r="DT23" s="689"/>
      <c r="DU23" s="689"/>
      <c r="DV23" s="690"/>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1</v>
      </c>
      <c r="S24" s="660"/>
      <c r="T24" s="660"/>
      <c r="U24" s="660"/>
      <c r="V24" s="660"/>
      <c r="W24" s="660"/>
      <c r="X24" s="660"/>
      <c r="Y24" s="661"/>
      <c r="Z24" s="662">
        <v>0</v>
      </c>
      <c r="AA24" s="662"/>
      <c r="AB24" s="662"/>
      <c r="AC24" s="662"/>
      <c r="AD24" s="663" t="s">
        <v>232</v>
      </c>
      <c r="AE24" s="663"/>
      <c r="AF24" s="663"/>
      <c r="AG24" s="663"/>
      <c r="AH24" s="663"/>
      <c r="AI24" s="663"/>
      <c r="AJ24" s="663"/>
      <c r="AK24" s="663"/>
      <c r="AL24" s="664" t="s">
        <v>232</v>
      </c>
      <c r="AM24" s="665"/>
      <c r="AN24" s="665"/>
      <c r="AO24" s="666"/>
      <c r="AP24" s="656" t="s">
        <v>288</v>
      </c>
      <c r="AQ24" s="675"/>
      <c r="AR24" s="675"/>
      <c r="AS24" s="675"/>
      <c r="AT24" s="675"/>
      <c r="AU24" s="675"/>
      <c r="AV24" s="675"/>
      <c r="AW24" s="675"/>
      <c r="AX24" s="675"/>
      <c r="AY24" s="675"/>
      <c r="AZ24" s="675"/>
      <c r="BA24" s="675"/>
      <c r="BB24" s="675"/>
      <c r="BC24" s="675"/>
      <c r="BD24" s="675"/>
      <c r="BE24" s="675"/>
      <c r="BF24" s="676"/>
      <c r="BG24" s="659" t="s">
        <v>232</v>
      </c>
      <c r="BH24" s="660"/>
      <c r="BI24" s="660"/>
      <c r="BJ24" s="660"/>
      <c r="BK24" s="660"/>
      <c r="BL24" s="660"/>
      <c r="BM24" s="660"/>
      <c r="BN24" s="661"/>
      <c r="BO24" s="662" t="s">
        <v>232</v>
      </c>
      <c r="BP24" s="662"/>
      <c r="BQ24" s="662"/>
      <c r="BR24" s="662"/>
      <c r="BS24" s="663" t="s">
        <v>232</v>
      </c>
      <c r="BT24" s="663"/>
      <c r="BU24" s="663"/>
      <c r="BV24" s="663"/>
      <c r="BW24" s="663"/>
      <c r="BX24" s="663"/>
      <c r="BY24" s="663"/>
      <c r="BZ24" s="663"/>
      <c r="CA24" s="663"/>
      <c r="CB24" s="667"/>
      <c r="CD24" s="645" t="s">
        <v>289</v>
      </c>
      <c r="CE24" s="646"/>
      <c r="CF24" s="646"/>
      <c r="CG24" s="646"/>
      <c r="CH24" s="646"/>
      <c r="CI24" s="646"/>
      <c r="CJ24" s="646"/>
      <c r="CK24" s="646"/>
      <c r="CL24" s="646"/>
      <c r="CM24" s="646"/>
      <c r="CN24" s="646"/>
      <c r="CO24" s="646"/>
      <c r="CP24" s="646"/>
      <c r="CQ24" s="647"/>
      <c r="CR24" s="648">
        <v>936588</v>
      </c>
      <c r="CS24" s="649"/>
      <c r="CT24" s="649"/>
      <c r="CU24" s="649"/>
      <c r="CV24" s="649"/>
      <c r="CW24" s="649"/>
      <c r="CX24" s="649"/>
      <c r="CY24" s="650"/>
      <c r="CZ24" s="653">
        <v>37.9</v>
      </c>
      <c r="DA24" s="654"/>
      <c r="DB24" s="654"/>
      <c r="DC24" s="670"/>
      <c r="DD24" s="691">
        <v>757663</v>
      </c>
      <c r="DE24" s="649"/>
      <c r="DF24" s="649"/>
      <c r="DG24" s="649"/>
      <c r="DH24" s="649"/>
      <c r="DI24" s="649"/>
      <c r="DJ24" s="649"/>
      <c r="DK24" s="650"/>
      <c r="DL24" s="691">
        <v>735325</v>
      </c>
      <c r="DM24" s="649"/>
      <c r="DN24" s="649"/>
      <c r="DO24" s="649"/>
      <c r="DP24" s="649"/>
      <c r="DQ24" s="649"/>
      <c r="DR24" s="649"/>
      <c r="DS24" s="649"/>
      <c r="DT24" s="649"/>
      <c r="DU24" s="649"/>
      <c r="DV24" s="650"/>
      <c r="DW24" s="653">
        <v>43.6</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1815079</v>
      </c>
      <c r="S25" s="660"/>
      <c r="T25" s="660"/>
      <c r="U25" s="660"/>
      <c r="V25" s="660"/>
      <c r="W25" s="660"/>
      <c r="X25" s="660"/>
      <c r="Y25" s="661"/>
      <c r="Z25" s="662">
        <v>69.900000000000006</v>
      </c>
      <c r="AA25" s="662"/>
      <c r="AB25" s="662"/>
      <c r="AC25" s="662"/>
      <c r="AD25" s="663">
        <v>1670674</v>
      </c>
      <c r="AE25" s="663"/>
      <c r="AF25" s="663"/>
      <c r="AG25" s="663"/>
      <c r="AH25" s="663"/>
      <c r="AI25" s="663"/>
      <c r="AJ25" s="663"/>
      <c r="AK25" s="663"/>
      <c r="AL25" s="664">
        <v>99.9</v>
      </c>
      <c r="AM25" s="665"/>
      <c r="AN25" s="665"/>
      <c r="AO25" s="666"/>
      <c r="AP25" s="656" t="s">
        <v>291</v>
      </c>
      <c r="AQ25" s="675"/>
      <c r="AR25" s="675"/>
      <c r="AS25" s="675"/>
      <c r="AT25" s="675"/>
      <c r="AU25" s="675"/>
      <c r="AV25" s="675"/>
      <c r="AW25" s="675"/>
      <c r="AX25" s="675"/>
      <c r="AY25" s="675"/>
      <c r="AZ25" s="675"/>
      <c r="BA25" s="675"/>
      <c r="BB25" s="675"/>
      <c r="BC25" s="675"/>
      <c r="BD25" s="675"/>
      <c r="BE25" s="675"/>
      <c r="BF25" s="676"/>
      <c r="BG25" s="659" t="s">
        <v>232</v>
      </c>
      <c r="BH25" s="660"/>
      <c r="BI25" s="660"/>
      <c r="BJ25" s="660"/>
      <c r="BK25" s="660"/>
      <c r="BL25" s="660"/>
      <c r="BM25" s="660"/>
      <c r="BN25" s="661"/>
      <c r="BO25" s="662" t="s">
        <v>232</v>
      </c>
      <c r="BP25" s="662"/>
      <c r="BQ25" s="662"/>
      <c r="BR25" s="662"/>
      <c r="BS25" s="663" t="s">
        <v>232</v>
      </c>
      <c r="BT25" s="663"/>
      <c r="BU25" s="663"/>
      <c r="BV25" s="663"/>
      <c r="BW25" s="663"/>
      <c r="BX25" s="663"/>
      <c r="BY25" s="663"/>
      <c r="BZ25" s="663"/>
      <c r="CA25" s="663"/>
      <c r="CB25" s="667"/>
      <c r="CD25" s="656" t="s">
        <v>292</v>
      </c>
      <c r="CE25" s="657"/>
      <c r="CF25" s="657"/>
      <c r="CG25" s="657"/>
      <c r="CH25" s="657"/>
      <c r="CI25" s="657"/>
      <c r="CJ25" s="657"/>
      <c r="CK25" s="657"/>
      <c r="CL25" s="657"/>
      <c r="CM25" s="657"/>
      <c r="CN25" s="657"/>
      <c r="CO25" s="657"/>
      <c r="CP25" s="657"/>
      <c r="CQ25" s="658"/>
      <c r="CR25" s="659">
        <v>472775</v>
      </c>
      <c r="CS25" s="680"/>
      <c r="CT25" s="680"/>
      <c r="CU25" s="680"/>
      <c r="CV25" s="680"/>
      <c r="CW25" s="680"/>
      <c r="CX25" s="680"/>
      <c r="CY25" s="681"/>
      <c r="CZ25" s="664">
        <v>19.100000000000001</v>
      </c>
      <c r="DA25" s="692"/>
      <c r="DB25" s="692"/>
      <c r="DC25" s="694"/>
      <c r="DD25" s="668">
        <v>461835</v>
      </c>
      <c r="DE25" s="680"/>
      <c r="DF25" s="680"/>
      <c r="DG25" s="680"/>
      <c r="DH25" s="680"/>
      <c r="DI25" s="680"/>
      <c r="DJ25" s="680"/>
      <c r="DK25" s="681"/>
      <c r="DL25" s="668">
        <v>452762</v>
      </c>
      <c r="DM25" s="680"/>
      <c r="DN25" s="680"/>
      <c r="DO25" s="680"/>
      <c r="DP25" s="680"/>
      <c r="DQ25" s="680"/>
      <c r="DR25" s="680"/>
      <c r="DS25" s="680"/>
      <c r="DT25" s="680"/>
      <c r="DU25" s="680"/>
      <c r="DV25" s="681"/>
      <c r="DW25" s="664">
        <v>26.9</v>
      </c>
      <c r="DX25" s="692"/>
      <c r="DY25" s="692"/>
      <c r="DZ25" s="692"/>
      <c r="EA25" s="692"/>
      <c r="EB25" s="692"/>
      <c r="EC25" s="693"/>
    </row>
    <row r="26" spans="2:133" ht="11.25" customHeight="1" x14ac:dyDescent="0.15">
      <c r="B26" s="656" t="s">
        <v>293</v>
      </c>
      <c r="C26" s="657"/>
      <c r="D26" s="657"/>
      <c r="E26" s="657"/>
      <c r="F26" s="657"/>
      <c r="G26" s="657"/>
      <c r="H26" s="657"/>
      <c r="I26" s="657"/>
      <c r="J26" s="657"/>
      <c r="K26" s="657"/>
      <c r="L26" s="657"/>
      <c r="M26" s="657"/>
      <c r="N26" s="657"/>
      <c r="O26" s="657"/>
      <c r="P26" s="657"/>
      <c r="Q26" s="658"/>
      <c r="R26" s="659">
        <v>509</v>
      </c>
      <c r="S26" s="660"/>
      <c r="T26" s="660"/>
      <c r="U26" s="660"/>
      <c r="V26" s="660"/>
      <c r="W26" s="660"/>
      <c r="X26" s="660"/>
      <c r="Y26" s="661"/>
      <c r="Z26" s="662">
        <v>0</v>
      </c>
      <c r="AA26" s="662"/>
      <c r="AB26" s="662"/>
      <c r="AC26" s="662"/>
      <c r="AD26" s="663">
        <v>509</v>
      </c>
      <c r="AE26" s="663"/>
      <c r="AF26" s="663"/>
      <c r="AG26" s="663"/>
      <c r="AH26" s="663"/>
      <c r="AI26" s="663"/>
      <c r="AJ26" s="663"/>
      <c r="AK26" s="663"/>
      <c r="AL26" s="664">
        <v>0</v>
      </c>
      <c r="AM26" s="665"/>
      <c r="AN26" s="665"/>
      <c r="AO26" s="666"/>
      <c r="AP26" s="656" t="s">
        <v>294</v>
      </c>
      <c r="AQ26" s="675"/>
      <c r="AR26" s="675"/>
      <c r="AS26" s="675"/>
      <c r="AT26" s="675"/>
      <c r="AU26" s="675"/>
      <c r="AV26" s="675"/>
      <c r="AW26" s="675"/>
      <c r="AX26" s="675"/>
      <c r="AY26" s="675"/>
      <c r="AZ26" s="675"/>
      <c r="BA26" s="675"/>
      <c r="BB26" s="675"/>
      <c r="BC26" s="675"/>
      <c r="BD26" s="675"/>
      <c r="BE26" s="675"/>
      <c r="BF26" s="676"/>
      <c r="BG26" s="659" t="s">
        <v>232</v>
      </c>
      <c r="BH26" s="660"/>
      <c r="BI26" s="660"/>
      <c r="BJ26" s="660"/>
      <c r="BK26" s="660"/>
      <c r="BL26" s="660"/>
      <c r="BM26" s="660"/>
      <c r="BN26" s="661"/>
      <c r="BO26" s="662" t="s">
        <v>232</v>
      </c>
      <c r="BP26" s="662"/>
      <c r="BQ26" s="662"/>
      <c r="BR26" s="662"/>
      <c r="BS26" s="663" t="s">
        <v>232</v>
      </c>
      <c r="BT26" s="663"/>
      <c r="BU26" s="663"/>
      <c r="BV26" s="663"/>
      <c r="BW26" s="663"/>
      <c r="BX26" s="663"/>
      <c r="BY26" s="663"/>
      <c r="BZ26" s="663"/>
      <c r="CA26" s="663"/>
      <c r="CB26" s="667"/>
      <c r="CD26" s="656" t="s">
        <v>295</v>
      </c>
      <c r="CE26" s="657"/>
      <c r="CF26" s="657"/>
      <c r="CG26" s="657"/>
      <c r="CH26" s="657"/>
      <c r="CI26" s="657"/>
      <c r="CJ26" s="657"/>
      <c r="CK26" s="657"/>
      <c r="CL26" s="657"/>
      <c r="CM26" s="657"/>
      <c r="CN26" s="657"/>
      <c r="CO26" s="657"/>
      <c r="CP26" s="657"/>
      <c r="CQ26" s="658"/>
      <c r="CR26" s="659">
        <v>273554</v>
      </c>
      <c r="CS26" s="660"/>
      <c r="CT26" s="660"/>
      <c r="CU26" s="660"/>
      <c r="CV26" s="660"/>
      <c r="CW26" s="660"/>
      <c r="CX26" s="660"/>
      <c r="CY26" s="661"/>
      <c r="CZ26" s="664">
        <v>11.1</v>
      </c>
      <c r="DA26" s="692"/>
      <c r="DB26" s="692"/>
      <c r="DC26" s="694"/>
      <c r="DD26" s="668">
        <v>268071</v>
      </c>
      <c r="DE26" s="660"/>
      <c r="DF26" s="660"/>
      <c r="DG26" s="660"/>
      <c r="DH26" s="660"/>
      <c r="DI26" s="660"/>
      <c r="DJ26" s="660"/>
      <c r="DK26" s="661"/>
      <c r="DL26" s="668" t="s">
        <v>232</v>
      </c>
      <c r="DM26" s="660"/>
      <c r="DN26" s="660"/>
      <c r="DO26" s="660"/>
      <c r="DP26" s="660"/>
      <c r="DQ26" s="660"/>
      <c r="DR26" s="660"/>
      <c r="DS26" s="660"/>
      <c r="DT26" s="660"/>
      <c r="DU26" s="660"/>
      <c r="DV26" s="661"/>
      <c r="DW26" s="664" t="s">
        <v>232</v>
      </c>
      <c r="DX26" s="692"/>
      <c r="DY26" s="692"/>
      <c r="DZ26" s="692"/>
      <c r="EA26" s="692"/>
      <c r="EB26" s="692"/>
      <c r="EC26" s="693"/>
    </row>
    <row r="27" spans="2:133" ht="11.25" customHeight="1" x14ac:dyDescent="0.15">
      <c r="B27" s="656" t="s">
        <v>296</v>
      </c>
      <c r="C27" s="657"/>
      <c r="D27" s="657"/>
      <c r="E27" s="657"/>
      <c r="F27" s="657"/>
      <c r="G27" s="657"/>
      <c r="H27" s="657"/>
      <c r="I27" s="657"/>
      <c r="J27" s="657"/>
      <c r="K27" s="657"/>
      <c r="L27" s="657"/>
      <c r="M27" s="657"/>
      <c r="N27" s="657"/>
      <c r="O27" s="657"/>
      <c r="P27" s="657"/>
      <c r="Q27" s="658"/>
      <c r="R27" s="659">
        <v>2</v>
      </c>
      <c r="S27" s="660"/>
      <c r="T27" s="660"/>
      <c r="U27" s="660"/>
      <c r="V27" s="660"/>
      <c r="W27" s="660"/>
      <c r="X27" s="660"/>
      <c r="Y27" s="661"/>
      <c r="Z27" s="662">
        <v>0</v>
      </c>
      <c r="AA27" s="662"/>
      <c r="AB27" s="662"/>
      <c r="AC27" s="662"/>
      <c r="AD27" s="663" t="s">
        <v>232</v>
      </c>
      <c r="AE27" s="663"/>
      <c r="AF27" s="663"/>
      <c r="AG27" s="663"/>
      <c r="AH27" s="663"/>
      <c r="AI27" s="663"/>
      <c r="AJ27" s="663"/>
      <c r="AK27" s="663"/>
      <c r="AL27" s="664" t="s">
        <v>232</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291136</v>
      </c>
      <c r="BH27" s="660"/>
      <c r="BI27" s="660"/>
      <c r="BJ27" s="660"/>
      <c r="BK27" s="660"/>
      <c r="BL27" s="660"/>
      <c r="BM27" s="660"/>
      <c r="BN27" s="661"/>
      <c r="BO27" s="662">
        <v>100</v>
      </c>
      <c r="BP27" s="662"/>
      <c r="BQ27" s="662"/>
      <c r="BR27" s="662"/>
      <c r="BS27" s="663">
        <v>1004</v>
      </c>
      <c r="BT27" s="663"/>
      <c r="BU27" s="663"/>
      <c r="BV27" s="663"/>
      <c r="BW27" s="663"/>
      <c r="BX27" s="663"/>
      <c r="BY27" s="663"/>
      <c r="BZ27" s="663"/>
      <c r="CA27" s="663"/>
      <c r="CB27" s="667"/>
      <c r="CD27" s="656" t="s">
        <v>298</v>
      </c>
      <c r="CE27" s="657"/>
      <c r="CF27" s="657"/>
      <c r="CG27" s="657"/>
      <c r="CH27" s="657"/>
      <c r="CI27" s="657"/>
      <c r="CJ27" s="657"/>
      <c r="CK27" s="657"/>
      <c r="CL27" s="657"/>
      <c r="CM27" s="657"/>
      <c r="CN27" s="657"/>
      <c r="CO27" s="657"/>
      <c r="CP27" s="657"/>
      <c r="CQ27" s="658"/>
      <c r="CR27" s="659">
        <v>247328</v>
      </c>
      <c r="CS27" s="680"/>
      <c r="CT27" s="680"/>
      <c r="CU27" s="680"/>
      <c r="CV27" s="680"/>
      <c r="CW27" s="680"/>
      <c r="CX27" s="680"/>
      <c r="CY27" s="681"/>
      <c r="CZ27" s="664">
        <v>10</v>
      </c>
      <c r="DA27" s="692"/>
      <c r="DB27" s="692"/>
      <c r="DC27" s="694"/>
      <c r="DD27" s="668">
        <v>79343</v>
      </c>
      <c r="DE27" s="680"/>
      <c r="DF27" s="680"/>
      <c r="DG27" s="680"/>
      <c r="DH27" s="680"/>
      <c r="DI27" s="680"/>
      <c r="DJ27" s="680"/>
      <c r="DK27" s="681"/>
      <c r="DL27" s="668">
        <v>66078</v>
      </c>
      <c r="DM27" s="680"/>
      <c r="DN27" s="680"/>
      <c r="DO27" s="680"/>
      <c r="DP27" s="680"/>
      <c r="DQ27" s="680"/>
      <c r="DR27" s="680"/>
      <c r="DS27" s="680"/>
      <c r="DT27" s="680"/>
      <c r="DU27" s="680"/>
      <c r="DV27" s="681"/>
      <c r="DW27" s="664">
        <v>3.9</v>
      </c>
      <c r="DX27" s="692"/>
      <c r="DY27" s="692"/>
      <c r="DZ27" s="692"/>
      <c r="EA27" s="692"/>
      <c r="EB27" s="692"/>
      <c r="EC27" s="693"/>
    </row>
    <row r="28" spans="2:133" ht="11.25" customHeight="1" x14ac:dyDescent="0.15">
      <c r="B28" s="656" t="s">
        <v>299</v>
      </c>
      <c r="C28" s="657"/>
      <c r="D28" s="657"/>
      <c r="E28" s="657"/>
      <c r="F28" s="657"/>
      <c r="G28" s="657"/>
      <c r="H28" s="657"/>
      <c r="I28" s="657"/>
      <c r="J28" s="657"/>
      <c r="K28" s="657"/>
      <c r="L28" s="657"/>
      <c r="M28" s="657"/>
      <c r="N28" s="657"/>
      <c r="O28" s="657"/>
      <c r="P28" s="657"/>
      <c r="Q28" s="658"/>
      <c r="R28" s="659">
        <v>19763</v>
      </c>
      <c r="S28" s="660"/>
      <c r="T28" s="660"/>
      <c r="U28" s="660"/>
      <c r="V28" s="660"/>
      <c r="W28" s="660"/>
      <c r="X28" s="660"/>
      <c r="Y28" s="661"/>
      <c r="Z28" s="662">
        <v>0.8</v>
      </c>
      <c r="AA28" s="662"/>
      <c r="AB28" s="662"/>
      <c r="AC28" s="662"/>
      <c r="AD28" s="663">
        <v>743</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300</v>
      </c>
      <c r="CE28" s="657"/>
      <c r="CF28" s="657"/>
      <c r="CG28" s="657"/>
      <c r="CH28" s="657"/>
      <c r="CI28" s="657"/>
      <c r="CJ28" s="657"/>
      <c r="CK28" s="657"/>
      <c r="CL28" s="657"/>
      <c r="CM28" s="657"/>
      <c r="CN28" s="657"/>
      <c r="CO28" s="657"/>
      <c r="CP28" s="657"/>
      <c r="CQ28" s="658"/>
      <c r="CR28" s="659">
        <v>216485</v>
      </c>
      <c r="CS28" s="660"/>
      <c r="CT28" s="660"/>
      <c r="CU28" s="660"/>
      <c r="CV28" s="660"/>
      <c r="CW28" s="660"/>
      <c r="CX28" s="660"/>
      <c r="CY28" s="661"/>
      <c r="CZ28" s="664">
        <v>8.8000000000000007</v>
      </c>
      <c r="DA28" s="692"/>
      <c r="DB28" s="692"/>
      <c r="DC28" s="694"/>
      <c r="DD28" s="668">
        <v>216485</v>
      </c>
      <c r="DE28" s="660"/>
      <c r="DF28" s="660"/>
      <c r="DG28" s="660"/>
      <c r="DH28" s="660"/>
      <c r="DI28" s="660"/>
      <c r="DJ28" s="660"/>
      <c r="DK28" s="661"/>
      <c r="DL28" s="668">
        <v>216485</v>
      </c>
      <c r="DM28" s="660"/>
      <c r="DN28" s="660"/>
      <c r="DO28" s="660"/>
      <c r="DP28" s="660"/>
      <c r="DQ28" s="660"/>
      <c r="DR28" s="660"/>
      <c r="DS28" s="660"/>
      <c r="DT28" s="660"/>
      <c r="DU28" s="660"/>
      <c r="DV28" s="661"/>
      <c r="DW28" s="664">
        <v>12.8</v>
      </c>
      <c r="DX28" s="692"/>
      <c r="DY28" s="692"/>
      <c r="DZ28" s="692"/>
      <c r="EA28" s="692"/>
      <c r="EB28" s="692"/>
      <c r="EC28" s="693"/>
    </row>
    <row r="29" spans="2:133" ht="11.25" customHeight="1" x14ac:dyDescent="0.15">
      <c r="B29" s="656" t="s">
        <v>301</v>
      </c>
      <c r="C29" s="657"/>
      <c r="D29" s="657"/>
      <c r="E29" s="657"/>
      <c r="F29" s="657"/>
      <c r="G29" s="657"/>
      <c r="H29" s="657"/>
      <c r="I29" s="657"/>
      <c r="J29" s="657"/>
      <c r="K29" s="657"/>
      <c r="L29" s="657"/>
      <c r="M29" s="657"/>
      <c r="N29" s="657"/>
      <c r="O29" s="657"/>
      <c r="P29" s="657"/>
      <c r="Q29" s="658"/>
      <c r="R29" s="659">
        <v>4925</v>
      </c>
      <c r="S29" s="660"/>
      <c r="T29" s="660"/>
      <c r="U29" s="660"/>
      <c r="V29" s="660"/>
      <c r="W29" s="660"/>
      <c r="X29" s="660"/>
      <c r="Y29" s="661"/>
      <c r="Z29" s="662">
        <v>0.2</v>
      </c>
      <c r="AA29" s="662"/>
      <c r="AB29" s="662"/>
      <c r="AC29" s="662"/>
      <c r="AD29" s="663" t="s">
        <v>232</v>
      </c>
      <c r="AE29" s="663"/>
      <c r="AF29" s="663"/>
      <c r="AG29" s="663"/>
      <c r="AH29" s="663"/>
      <c r="AI29" s="663"/>
      <c r="AJ29" s="663"/>
      <c r="AK29" s="663"/>
      <c r="AL29" s="664" t="s">
        <v>232</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302</v>
      </c>
      <c r="CE29" s="698"/>
      <c r="CF29" s="656" t="s">
        <v>71</v>
      </c>
      <c r="CG29" s="657"/>
      <c r="CH29" s="657"/>
      <c r="CI29" s="657"/>
      <c r="CJ29" s="657"/>
      <c r="CK29" s="657"/>
      <c r="CL29" s="657"/>
      <c r="CM29" s="657"/>
      <c r="CN29" s="657"/>
      <c r="CO29" s="657"/>
      <c r="CP29" s="657"/>
      <c r="CQ29" s="658"/>
      <c r="CR29" s="659">
        <v>216421</v>
      </c>
      <c r="CS29" s="680"/>
      <c r="CT29" s="680"/>
      <c r="CU29" s="680"/>
      <c r="CV29" s="680"/>
      <c r="CW29" s="680"/>
      <c r="CX29" s="680"/>
      <c r="CY29" s="681"/>
      <c r="CZ29" s="664">
        <v>8.8000000000000007</v>
      </c>
      <c r="DA29" s="692"/>
      <c r="DB29" s="692"/>
      <c r="DC29" s="694"/>
      <c r="DD29" s="668">
        <v>216421</v>
      </c>
      <c r="DE29" s="680"/>
      <c r="DF29" s="680"/>
      <c r="DG29" s="680"/>
      <c r="DH29" s="680"/>
      <c r="DI29" s="680"/>
      <c r="DJ29" s="680"/>
      <c r="DK29" s="681"/>
      <c r="DL29" s="668">
        <v>216421</v>
      </c>
      <c r="DM29" s="680"/>
      <c r="DN29" s="680"/>
      <c r="DO29" s="680"/>
      <c r="DP29" s="680"/>
      <c r="DQ29" s="680"/>
      <c r="DR29" s="680"/>
      <c r="DS29" s="680"/>
      <c r="DT29" s="680"/>
      <c r="DU29" s="680"/>
      <c r="DV29" s="681"/>
      <c r="DW29" s="664">
        <v>12.8</v>
      </c>
      <c r="DX29" s="692"/>
      <c r="DY29" s="692"/>
      <c r="DZ29" s="692"/>
      <c r="EA29" s="692"/>
      <c r="EB29" s="692"/>
      <c r="EC29" s="693"/>
    </row>
    <row r="30" spans="2:133" ht="11.25" customHeight="1" x14ac:dyDescent="0.15">
      <c r="B30" s="656" t="s">
        <v>303</v>
      </c>
      <c r="C30" s="657"/>
      <c r="D30" s="657"/>
      <c r="E30" s="657"/>
      <c r="F30" s="657"/>
      <c r="G30" s="657"/>
      <c r="H30" s="657"/>
      <c r="I30" s="657"/>
      <c r="J30" s="657"/>
      <c r="K30" s="657"/>
      <c r="L30" s="657"/>
      <c r="M30" s="657"/>
      <c r="N30" s="657"/>
      <c r="O30" s="657"/>
      <c r="P30" s="657"/>
      <c r="Q30" s="658"/>
      <c r="R30" s="659">
        <v>283629</v>
      </c>
      <c r="S30" s="660"/>
      <c r="T30" s="660"/>
      <c r="U30" s="660"/>
      <c r="V30" s="660"/>
      <c r="W30" s="660"/>
      <c r="X30" s="660"/>
      <c r="Y30" s="661"/>
      <c r="Z30" s="662">
        <v>10.9</v>
      </c>
      <c r="AA30" s="662"/>
      <c r="AB30" s="662"/>
      <c r="AC30" s="662"/>
      <c r="AD30" s="663" t="s">
        <v>232</v>
      </c>
      <c r="AE30" s="663"/>
      <c r="AF30" s="663"/>
      <c r="AG30" s="663"/>
      <c r="AH30" s="663"/>
      <c r="AI30" s="663"/>
      <c r="AJ30" s="663"/>
      <c r="AK30" s="663"/>
      <c r="AL30" s="664" t="s">
        <v>232</v>
      </c>
      <c r="AM30" s="665"/>
      <c r="AN30" s="665"/>
      <c r="AO30" s="666"/>
      <c r="AP30" s="641" t="s">
        <v>220</v>
      </c>
      <c r="AQ30" s="642"/>
      <c r="AR30" s="642"/>
      <c r="AS30" s="642"/>
      <c r="AT30" s="642"/>
      <c r="AU30" s="642"/>
      <c r="AV30" s="642"/>
      <c r="AW30" s="642"/>
      <c r="AX30" s="642"/>
      <c r="AY30" s="642"/>
      <c r="AZ30" s="642"/>
      <c r="BA30" s="642"/>
      <c r="BB30" s="642"/>
      <c r="BC30" s="642"/>
      <c r="BD30" s="642"/>
      <c r="BE30" s="642"/>
      <c r="BF30" s="643"/>
      <c r="BG30" s="641" t="s">
        <v>304</v>
      </c>
      <c r="BH30" s="695"/>
      <c r="BI30" s="695"/>
      <c r="BJ30" s="695"/>
      <c r="BK30" s="695"/>
      <c r="BL30" s="695"/>
      <c r="BM30" s="695"/>
      <c r="BN30" s="695"/>
      <c r="BO30" s="695"/>
      <c r="BP30" s="695"/>
      <c r="BQ30" s="696"/>
      <c r="BR30" s="641" t="s">
        <v>305</v>
      </c>
      <c r="BS30" s="695"/>
      <c r="BT30" s="695"/>
      <c r="BU30" s="695"/>
      <c r="BV30" s="695"/>
      <c r="BW30" s="695"/>
      <c r="BX30" s="695"/>
      <c r="BY30" s="695"/>
      <c r="BZ30" s="695"/>
      <c r="CA30" s="695"/>
      <c r="CB30" s="696"/>
      <c r="CD30" s="699"/>
      <c r="CE30" s="700"/>
      <c r="CF30" s="656" t="s">
        <v>306</v>
      </c>
      <c r="CG30" s="657"/>
      <c r="CH30" s="657"/>
      <c r="CI30" s="657"/>
      <c r="CJ30" s="657"/>
      <c r="CK30" s="657"/>
      <c r="CL30" s="657"/>
      <c r="CM30" s="657"/>
      <c r="CN30" s="657"/>
      <c r="CO30" s="657"/>
      <c r="CP30" s="657"/>
      <c r="CQ30" s="658"/>
      <c r="CR30" s="659">
        <v>212827</v>
      </c>
      <c r="CS30" s="660"/>
      <c r="CT30" s="660"/>
      <c r="CU30" s="660"/>
      <c r="CV30" s="660"/>
      <c r="CW30" s="660"/>
      <c r="CX30" s="660"/>
      <c r="CY30" s="661"/>
      <c r="CZ30" s="664">
        <v>8.6</v>
      </c>
      <c r="DA30" s="692"/>
      <c r="DB30" s="692"/>
      <c r="DC30" s="694"/>
      <c r="DD30" s="668">
        <v>212827</v>
      </c>
      <c r="DE30" s="660"/>
      <c r="DF30" s="660"/>
      <c r="DG30" s="660"/>
      <c r="DH30" s="660"/>
      <c r="DI30" s="660"/>
      <c r="DJ30" s="660"/>
      <c r="DK30" s="661"/>
      <c r="DL30" s="668">
        <v>212827</v>
      </c>
      <c r="DM30" s="660"/>
      <c r="DN30" s="660"/>
      <c r="DO30" s="660"/>
      <c r="DP30" s="660"/>
      <c r="DQ30" s="660"/>
      <c r="DR30" s="660"/>
      <c r="DS30" s="660"/>
      <c r="DT30" s="660"/>
      <c r="DU30" s="660"/>
      <c r="DV30" s="661"/>
      <c r="DW30" s="664">
        <v>12.6</v>
      </c>
      <c r="DX30" s="692"/>
      <c r="DY30" s="692"/>
      <c r="DZ30" s="692"/>
      <c r="EA30" s="692"/>
      <c r="EB30" s="692"/>
      <c r="EC30" s="693"/>
    </row>
    <row r="31" spans="2:133" ht="11.25" customHeight="1" x14ac:dyDescent="0.15">
      <c r="B31" s="672" t="s">
        <v>307</v>
      </c>
      <c r="C31" s="673"/>
      <c r="D31" s="673"/>
      <c r="E31" s="673"/>
      <c r="F31" s="673"/>
      <c r="G31" s="673"/>
      <c r="H31" s="673"/>
      <c r="I31" s="673"/>
      <c r="J31" s="673"/>
      <c r="K31" s="673"/>
      <c r="L31" s="673"/>
      <c r="M31" s="673"/>
      <c r="N31" s="673"/>
      <c r="O31" s="673"/>
      <c r="P31" s="673"/>
      <c r="Q31" s="674"/>
      <c r="R31" s="659" t="s">
        <v>232</v>
      </c>
      <c r="S31" s="660"/>
      <c r="T31" s="660"/>
      <c r="U31" s="660"/>
      <c r="V31" s="660"/>
      <c r="W31" s="660"/>
      <c r="X31" s="660"/>
      <c r="Y31" s="661"/>
      <c r="Z31" s="662" t="s">
        <v>232</v>
      </c>
      <c r="AA31" s="662"/>
      <c r="AB31" s="662"/>
      <c r="AC31" s="662"/>
      <c r="AD31" s="663" t="s">
        <v>232</v>
      </c>
      <c r="AE31" s="663"/>
      <c r="AF31" s="663"/>
      <c r="AG31" s="663"/>
      <c r="AH31" s="663"/>
      <c r="AI31" s="663"/>
      <c r="AJ31" s="663"/>
      <c r="AK31" s="663"/>
      <c r="AL31" s="664" t="s">
        <v>232</v>
      </c>
      <c r="AM31" s="665"/>
      <c r="AN31" s="665"/>
      <c r="AO31" s="666"/>
      <c r="AP31" s="707" t="s">
        <v>308</v>
      </c>
      <c r="AQ31" s="708"/>
      <c r="AR31" s="708"/>
      <c r="AS31" s="708"/>
      <c r="AT31" s="713" t="s">
        <v>309</v>
      </c>
      <c r="AU31" s="214"/>
      <c r="AV31" s="214"/>
      <c r="AW31" s="214"/>
      <c r="AX31" s="645" t="s">
        <v>186</v>
      </c>
      <c r="AY31" s="646"/>
      <c r="AZ31" s="646"/>
      <c r="BA31" s="646"/>
      <c r="BB31" s="646"/>
      <c r="BC31" s="646"/>
      <c r="BD31" s="646"/>
      <c r="BE31" s="646"/>
      <c r="BF31" s="647"/>
      <c r="BG31" s="706">
        <v>98.9</v>
      </c>
      <c r="BH31" s="703"/>
      <c r="BI31" s="703"/>
      <c r="BJ31" s="703"/>
      <c r="BK31" s="703"/>
      <c r="BL31" s="703"/>
      <c r="BM31" s="654">
        <v>95.9</v>
      </c>
      <c r="BN31" s="703"/>
      <c r="BO31" s="703"/>
      <c r="BP31" s="703"/>
      <c r="BQ31" s="704"/>
      <c r="BR31" s="706">
        <v>99</v>
      </c>
      <c r="BS31" s="703"/>
      <c r="BT31" s="703"/>
      <c r="BU31" s="703"/>
      <c r="BV31" s="703"/>
      <c r="BW31" s="703"/>
      <c r="BX31" s="654">
        <v>95.5</v>
      </c>
      <c r="BY31" s="703"/>
      <c r="BZ31" s="703"/>
      <c r="CA31" s="703"/>
      <c r="CB31" s="704"/>
      <c r="CD31" s="699"/>
      <c r="CE31" s="700"/>
      <c r="CF31" s="656" t="s">
        <v>310</v>
      </c>
      <c r="CG31" s="657"/>
      <c r="CH31" s="657"/>
      <c r="CI31" s="657"/>
      <c r="CJ31" s="657"/>
      <c r="CK31" s="657"/>
      <c r="CL31" s="657"/>
      <c r="CM31" s="657"/>
      <c r="CN31" s="657"/>
      <c r="CO31" s="657"/>
      <c r="CP31" s="657"/>
      <c r="CQ31" s="658"/>
      <c r="CR31" s="659">
        <v>3594</v>
      </c>
      <c r="CS31" s="680"/>
      <c r="CT31" s="680"/>
      <c r="CU31" s="680"/>
      <c r="CV31" s="680"/>
      <c r="CW31" s="680"/>
      <c r="CX31" s="680"/>
      <c r="CY31" s="681"/>
      <c r="CZ31" s="664">
        <v>0.1</v>
      </c>
      <c r="DA31" s="692"/>
      <c r="DB31" s="692"/>
      <c r="DC31" s="694"/>
      <c r="DD31" s="668">
        <v>3594</v>
      </c>
      <c r="DE31" s="680"/>
      <c r="DF31" s="680"/>
      <c r="DG31" s="680"/>
      <c r="DH31" s="680"/>
      <c r="DI31" s="680"/>
      <c r="DJ31" s="680"/>
      <c r="DK31" s="681"/>
      <c r="DL31" s="668">
        <v>3594</v>
      </c>
      <c r="DM31" s="680"/>
      <c r="DN31" s="680"/>
      <c r="DO31" s="680"/>
      <c r="DP31" s="680"/>
      <c r="DQ31" s="680"/>
      <c r="DR31" s="680"/>
      <c r="DS31" s="680"/>
      <c r="DT31" s="680"/>
      <c r="DU31" s="680"/>
      <c r="DV31" s="681"/>
      <c r="DW31" s="664">
        <v>0.2</v>
      </c>
      <c r="DX31" s="692"/>
      <c r="DY31" s="692"/>
      <c r="DZ31" s="692"/>
      <c r="EA31" s="692"/>
      <c r="EB31" s="692"/>
      <c r="EC31" s="693"/>
    </row>
    <row r="32" spans="2:133" ht="11.25" customHeight="1" x14ac:dyDescent="0.15">
      <c r="B32" s="656" t="s">
        <v>311</v>
      </c>
      <c r="C32" s="657"/>
      <c r="D32" s="657"/>
      <c r="E32" s="657"/>
      <c r="F32" s="657"/>
      <c r="G32" s="657"/>
      <c r="H32" s="657"/>
      <c r="I32" s="657"/>
      <c r="J32" s="657"/>
      <c r="K32" s="657"/>
      <c r="L32" s="657"/>
      <c r="M32" s="657"/>
      <c r="N32" s="657"/>
      <c r="O32" s="657"/>
      <c r="P32" s="657"/>
      <c r="Q32" s="658"/>
      <c r="R32" s="659">
        <v>212027</v>
      </c>
      <c r="S32" s="660"/>
      <c r="T32" s="660"/>
      <c r="U32" s="660"/>
      <c r="V32" s="660"/>
      <c r="W32" s="660"/>
      <c r="X32" s="660"/>
      <c r="Y32" s="661"/>
      <c r="Z32" s="662">
        <v>8.1999999999999993</v>
      </c>
      <c r="AA32" s="662"/>
      <c r="AB32" s="662"/>
      <c r="AC32" s="662"/>
      <c r="AD32" s="663" t="s">
        <v>232</v>
      </c>
      <c r="AE32" s="663"/>
      <c r="AF32" s="663"/>
      <c r="AG32" s="663"/>
      <c r="AH32" s="663"/>
      <c r="AI32" s="663"/>
      <c r="AJ32" s="663"/>
      <c r="AK32" s="663"/>
      <c r="AL32" s="664" t="s">
        <v>232</v>
      </c>
      <c r="AM32" s="665"/>
      <c r="AN32" s="665"/>
      <c r="AO32" s="666"/>
      <c r="AP32" s="709"/>
      <c r="AQ32" s="710"/>
      <c r="AR32" s="710"/>
      <c r="AS32" s="710"/>
      <c r="AT32" s="714"/>
      <c r="AU32" s="210" t="s">
        <v>312</v>
      </c>
      <c r="AX32" s="656" t="s">
        <v>313</v>
      </c>
      <c r="AY32" s="657"/>
      <c r="AZ32" s="657"/>
      <c r="BA32" s="657"/>
      <c r="BB32" s="657"/>
      <c r="BC32" s="657"/>
      <c r="BD32" s="657"/>
      <c r="BE32" s="657"/>
      <c r="BF32" s="658"/>
      <c r="BG32" s="716">
        <v>98.5</v>
      </c>
      <c r="BH32" s="680"/>
      <c r="BI32" s="680"/>
      <c r="BJ32" s="680"/>
      <c r="BK32" s="680"/>
      <c r="BL32" s="680"/>
      <c r="BM32" s="665">
        <v>93.9</v>
      </c>
      <c r="BN32" s="680"/>
      <c r="BO32" s="680"/>
      <c r="BP32" s="680"/>
      <c r="BQ32" s="705"/>
      <c r="BR32" s="716">
        <v>98.8</v>
      </c>
      <c r="BS32" s="680"/>
      <c r="BT32" s="680"/>
      <c r="BU32" s="680"/>
      <c r="BV32" s="680"/>
      <c r="BW32" s="680"/>
      <c r="BX32" s="665">
        <v>93</v>
      </c>
      <c r="BY32" s="680"/>
      <c r="BZ32" s="680"/>
      <c r="CA32" s="680"/>
      <c r="CB32" s="705"/>
      <c r="CD32" s="701"/>
      <c r="CE32" s="702"/>
      <c r="CF32" s="656" t="s">
        <v>314</v>
      </c>
      <c r="CG32" s="657"/>
      <c r="CH32" s="657"/>
      <c r="CI32" s="657"/>
      <c r="CJ32" s="657"/>
      <c r="CK32" s="657"/>
      <c r="CL32" s="657"/>
      <c r="CM32" s="657"/>
      <c r="CN32" s="657"/>
      <c r="CO32" s="657"/>
      <c r="CP32" s="657"/>
      <c r="CQ32" s="658"/>
      <c r="CR32" s="659">
        <v>64</v>
      </c>
      <c r="CS32" s="660"/>
      <c r="CT32" s="660"/>
      <c r="CU32" s="660"/>
      <c r="CV32" s="660"/>
      <c r="CW32" s="660"/>
      <c r="CX32" s="660"/>
      <c r="CY32" s="661"/>
      <c r="CZ32" s="664">
        <v>0</v>
      </c>
      <c r="DA32" s="692"/>
      <c r="DB32" s="692"/>
      <c r="DC32" s="694"/>
      <c r="DD32" s="668">
        <v>64</v>
      </c>
      <c r="DE32" s="660"/>
      <c r="DF32" s="660"/>
      <c r="DG32" s="660"/>
      <c r="DH32" s="660"/>
      <c r="DI32" s="660"/>
      <c r="DJ32" s="660"/>
      <c r="DK32" s="661"/>
      <c r="DL32" s="668">
        <v>64</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315</v>
      </c>
      <c r="C33" s="657"/>
      <c r="D33" s="657"/>
      <c r="E33" s="657"/>
      <c r="F33" s="657"/>
      <c r="G33" s="657"/>
      <c r="H33" s="657"/>
      <c r="I33" s="657"/>
      <c r="J33" s="657"/>
      <c r="K33" s="657"/>
      <c r="L33" s="657"/>
      <c r="M33" s="657"/>
      <c r="N33" s="657"/>
      <c r="O33" s="657"/>
      <c r="P33" s="657"/>
      <c r="Q33" s="658"/>
      <c r="R33" s="659">
        <v>4914</v>
      </c>
      <c r="S33" s="660"/>
      <c r="T33" s="660"/>
      <c r="U33" s="660"/>
      <c r="V33" s="660"/>
      <c r="W33" s="660"/>
      <c r="X33" s="660"/>
      <c r="Y33" s="661"/>
      <c r="Z33" s="662">
        <v>0.2</v>
      </c>
      <c r="AA33" s="662"/>
      <c r="AB33" s="662"/>
      <c r="AC33" s="662"/>
      <c r="AD33" s="663" t="s">
        <v>232</v>
      </c>
      <c r="AE33" s="663"/>
      <c r="AF33" s="663"/>
      <c r="AG33" s="663"/>
      <c r="AH33" s="663"/>
      <c r="AI33" s="663"/>
      <c r="AJ33" s="663"/>
      <c r="AK33" s="663"/>
      <c r="AL33" s="664" t="s">
        <v>232</v>
      </c>
      <c r="AM33" s="665"/>
      <c r="AN33" s="665"/>
      <c r="AO33" s="666"/>
      <c r="AP33" s="711"/>
      <c r="AQ33" s="712"/>
      <c r="AR33" s="712"/>
      <c r="AS33" s="712"/>
      <c r="AT33" s="715"/>
      <c r="AU33" s="215"/>
      <c r="AV33" s="215"/>
      <c r="AW33" s="215"/>
      <c r="AX33" s="682" t="s">
        <v>316</v>
      </c>
      <c r="AY33" s="683"/>
      <c r="AZ33" s="683"/>
      <c r="BA33" s="683"/>
      <c r="BB33" s="683"/>
      <c r="BC33" s="683"/>
      <c r="BD33" s="683"/>
      <c r="BE33" s="683"/>
      <c r="BF33" s="684"/>
      <c r="BG33" s="717">
        <v>99</v>
      </c>
      <c r="BH33" s="718"/>
      <c r="BI33" s="718"/>
      <c r="BJ33" s="718"/>
      <c r="BK33" s="718"/>
      <c r="BL33" s="718"/>
      <c r="BM33" s="719">
        <v>96.1</v>
      </c>
      <c r="BN33" s="718"/>
      <c r="BO33" s="718"/>
      <c r="BP33" s="718"/>
      <c r="BQ33" s="720"/>
      <c r="BR33" s="717">
        <v>98.8</v>
      </c>
      <c r="BS33" s="718"/>
      <c r="BT33" s="718"/>
      <c r="BU33" s="718"/>
      <c r="BV33" s="718"/>
      <c r="BW33" s="718"/>
      <c r="BX33" s="719">
        <v>95.8</v>
      </c>
      <c r="BY33" s="718"/>
      <c r="BZ33" s="718"/>
      <c r="CA33" s="718"/>
      <c r="CB33" s="720"/>
      <c r="CD33" s="656" t="s">
        <v>317</v>
      </c>
      <c r="CE33" s="657"/>
      <c r="CF33" s="657"/>
      <c r="CG33" s="657"/>
      <c r="CH33" s="657"/>
      <c r="CI33" s="657"/>
      <c r="CJ33" s="657"/>
      <c r="CK33" s="657"/>
      <c r="CL33" s="657"/>
      <c r="CM33" s="657"/>
      <c r="CN33" s="657"/>
      <c r="CO33" s="657"/>
      <c r="CP33" s="657"/>
      <c r="CQ33" s="658"/>
      <c r="CR33" s="659">
        <v>1258057</v>
      </c>
      <c r="CS33" s="680"/>
      <c r="CT33" s="680"/>
      <c r="CU33" s="680"/>
      <c r="CV33" s="680"/>
      <c r="CW33" s="680"/>
      <c r="CX33" s="680"/>
      <c r="CY33" s="681"/>
      <c r="CZ33" s="664">
        <v>50.9</v>
      </c>
      <c r="DA33" s="692"/>
      <c r="DB33" s="692"/>
      <c r="DC33" s="694"/>
      <c r="DD33" s="668">
        <v>1062212</v>
      </c>
      <c r="DE33" s="680"/>
      <c r="DF33" s="680"/>
      <c r="DG33" s="680"/>
      <c r="DH33" s="680"/>
      <c r="DI33" s="680"/>
      <c r="DJ33" s="680"/>
      <c r="DK33" s="681"/>
      <c r="DL33" s="668">
        <v>680038</v>
      </c>
      <c r="DM33" s="680"/>
      <c r="DN33" s="680"/>
      <c r="DO33" s="680"/>
      <c r="DP33" s="680"/>
      <c r="DQ33" s="680"/>
      <c r="DR33" s="680"/>
      <c r="DS33" s="680"/>
      <c r="DT33" s="680"/>
      <c r="DU33" s="680"/>
      <c r="DV33" s="681"/>
      <c r="DW33" s="664">
        <v>40.299999999999997</v>
      </c>
      <c r="DX33" s="692"/>
      <c r="DY33" s="692"/>
      <c r="DZ33" s="692"/>
      <c r="EA33" s="692"/>
      <c r="EB33" s="692"/>
      <c r="EC33" s="693"/>
    </row>
    <row r="34" spans="2:133" ht="11.25" customHeight="1" x14ac:dyDescent="0.15">
      <c r="B34" s="656" t="s">
        <v>318</v>
      </c>
      <c r="C34" s="657"/>
      <c r="D34" s="657"/>
      <c r="E34" s="657"/>
      <c r="F34" s="657"/>
      <c r="G34" s="657"/>
      <c r="H34" s="657"/>
      <c r="I34" s="657"/>
      <c r="J34" s="657"/>
      <c r="K34" s="657"/>
      <c r="L34" s="657"/>
      <c r="M34" s="657"/>
      <c r="N34" s="657"/>
      <c r="O34" s="657"/>
      <c r="P34" s="657"/>
      <c r="Q34" s="658"/>
      <c r="R34" s="659">
        <v>36728</v>
      </c>
      <c r="S34" s="660"/>
      <c r="T34" s="660"/>
      <c r="U34" s="660"/>
      <c r="V34" s="660"/>
      <c r="W34" s="660"/>
      <c r="X34" s="660"/>
      <c r="Y34" s="661"/>
      <c r="Z34" s="662">
        <v>1.4</v>
      </c>
      <c r="AA34" s="662"/>
      <c r="AB34" s="662"/>
      <c r="AC34" s="662"/>
      <c r="AD34" s="663" t="s">
        <v>232</v>
      </c>
      <c r="AE34" s="663"/>
      <c r="AF34" s="663"/>
      <c r="AG34" s="663"/>
      <c r="AH34" s="663"/>
      <c r="AI34" s="663"/>
      <c r="AJ34" s="663"/>
      <c r="AK34" s="663"/>
      <c r="AL34" s="664" t="s">
        <v>232</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319</v>
      </c>
      <c r="CE34" s="657"/>
      <c r="CF34" s="657"/>
      <c r="CG34" s="657"/>
      <c r="CH34" s="657"/>
      <c r="CI34" s="657"/>
      <c r="CJ34" s="657"/>
      <c r="CK34" s="657"/>
      <c r="CL34" s="657"/>
      <c r="CM34" s="657"/>
      <c r="CN34" s="657"/>
      <c r="CO34" s="657"/>
      <c r="CP34" s="657"/>
      <c r="CQ34" s="658"/>
      <c r="CR34" s="659">
        <v>343123</v>
      </c>
      <c r="CS34" s="660"/>
      <c r="CT34" s="660"/>
      <c r="CU34" s="660"/>
      <c r="CV34" s="660"/>
      <c r="CW34" s="660"/>
      <c r="CX34" s="660"/>
      <c r="CY34" s="661"/>
      <c r="CZ34" s="664">
        <v>13.9</v>
      </c>
      <c r="DA34" s="692"/>
      <c r="DB34" s="692"/>
      <c r="DC34" s="694"/>
      <c r="DD34" s="668">
        <v>289317</v>
      </c>
      <c r="DE34" s="660"/>
      <c r="DF34" s="660"/>
      <c r="DG34" s="660"/>
      <c r="DH34" s="660"/>
      <c r="DI34" s="660"/>
      <c r="DJ34" s="660"/>
      <c r="DK34" s="661"/>
      <c r="DL34" s="668">
        <v>228645</v>
      </c>
      <c r="DM34" s="660"/>
      <c r="DN34" s="660"/>
      <c r="DO34" s="660"/>
      <c r="DP34" s="660"/>
      <c r="DQ34" s="660"/>
      <c r="DR34" s="660"/>
      <c r="DS34" s="660"/>
      <c r="DT34" s="660"/>
      <c r="DU34" s="660"/>
      <c r="DV34" s="661"/>
      <c r="DW34" s="664">
        <v>13.6</v>
      </c>
      <c r="DX34" s="692"/>
      <c r="DY34" s="692"/>
      <c r="DZ34" s="692"/>
      <c r="EA34" s="692"/>
      <c r="EB34" s="692"/>
      <c r="EC34" s="693"/>
    </row>
    <row r="35" spans="2:133" ht="11.25" customHeight="1" x14ac:dyDescent="0.15">
      <c r="B35" s="656" t="s">
        <v>320</v>
      </c>
      <c r="C35" s="657"/>
      <c r="D35" s="657"/>
      <c r="E35" s="657"/>
      <c r="F35" s="657"/>
      <c r="G35" s="657"/>
      <c r="H35" s="657"/>
      <c r="I35" s="657"/>
      <c r="J35" s="657"/>
      <c r="K35" s="657"/>
      <c r="L35" s="657"/>
      <c r="M35" s="657"/>
      <c r="N35" s="657"/>
      <c r="O35" s="657"/>
      <c r="P35" s="657"/>
      <c r="Q35" s="658"/>
      <c r="R35" s="659">
        <v>8068</v>
      </c>
      <c r="S35" s="660"/>
      <c r="T35" s="660"/>
      <c r="U35" s="660"/>
      <c r="V35" s="660"/>
      <c r="W35" s="660"/>
      <c r="X35" s="660"/>
      <c r="Y35" s="661"/>
      <c r="Z35" s="662">
        <v>0.3</v>
      </c>
      <c r="AA35" s="662"/>
      <c r="AB35" s="662"/>
      <c r="AC35" s="662"/>
      <c r="AD35" s="663" t="s">
        <v>232</v>
      </c>
      <c r="AE35" s="663"/>
      <c r="AF35" s="663"/>
      <c r="AG35" s="663"/>
      <c r="AH35" s="663"/>
      <c r="AI35" s="663"/>
      <c r="AJ35" s="663"/>
      <c r="AK35" s="663"/>
      <c r="AL35" s="664" t="s">
        <v>232</v>
      </c>
      <c r="AM35" s="665"/>
      <c r="AN35" s="665"/>
      <c r="AO35" s="666"/>
      <c r="AP35" s="218"/>
      <c r="AQ35" s="641" t="s">
        <v>321</v>
      </c>
      <c r="AR35" s="642"/>
      <c r="AS35" s="642"/>
      <c r="AT35" s="642"/>
      <c r="AU35" s="642"/>
      <c r="AV35" s="642"/>
      <c r="AW35" s="642"/>
      <c r="AX35" s="642"/>
      <c r="AY35" s="642"/>
      <c r="AZ35" s="642"/>
      <c r="BA35" s="642"/>
      <c r="BB35" s="642"/>
      <c r="BC35" s="642"/>
      <c r="BD35" s="642"/>
      <c r="BE35" s="642"/>
      <c r="BF35" s="643"/>
      <c r="BG35" s="641" t="s">
        <v>322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323</v>
      </c>
      <c r="CE35" s="657"/>
      <c r="CF35" s="657"/>
      <c r="CG35" s="657"/>
      <c r="CH35" s="657"/>
      <c r="CI35" s="657"/>
      <c r="CJ35" s="657"/>
      <c r="CK35" s="657"/>
      <c r="CL35" s="657"/>
      <c r="CM35" s="657"/>
      <c r="CN35" s="657"/>
      <c r="CO35" s="657"/>
      <c r="CP35" s="657"/>
      <c r="CQ35" s="658"/>
      <c r="CR35" s="659">
        <v>50732</v>
      </c>
      <c r="CS35" s="680"/>
      <c r="CT35" s="680"/>
      <c r="CU35" s="680"/>
      <c r="CV35" s="680"/>
      <c r="CW35" s="680"/>
      <c r="CX35" s="680"/>
      <c r="CY35" s="681"/>
      <c r="CZ35" s="664">
        <v>2.1</v>
      </c>
      <c r="DA35" s="692"/>
      <c r="DB35" s="692"/>
      <c r="DC35" s="694"/>
      <c r="DD35" s="668">
        <v>41854</v>
      </c>
      <c r="DE35" s="680"/>
      <c r="DF35" s="680"/>
      <c r="DG35" s="680"/>
      <c r="DH35" s="680"/>
      <c r="DI35" s="680"/>
      <c r="DJ35" s="680"/>
      <c r="DK35" s="681"/>
      <c r="DL35" s="668">
        <v>41854</v>
      </c>
      <c r="DM35" s="680"/>
      <c r="DN35" s="680"/>
      <c r="DO35" s="680"/>
      <c r="DP35" s="680"/>
      <c r="DQ35" s="680"/>
      <c r="DR35" s="680"/>
      <c r="DS35" s="680"/>
      <c r="DT35" s="680"/>
      <c r="DU35" s="680"/>
      <c r="DV35" s="681"/>
      <c r="DW35" s="664">
        <v>2.5</v>
      </c>
      <c r="DX35" s="692"/>
      <c r="DY35" s="692"/>
      <c r="DZ35" s="692"/>
      <c r="EA35" s="692"/>
      <c r="EB35" s="692"/>
      <c r="EC35" s="693"/>
    </row>
    <row r="36" spans="2:133" ht="11.25" customHeight="1" x14ac:dyDescent="0.15">
      <c r="B36" s="656" t="s">
        <v>324</v>
      </c>
      <c r="C36" s="657"/>
      <c r="D36" s="657"/>
      <c r="E36" s="657"/>
      <c r="F36" s="657"/>
      <c r="G36" s="657"/>
      <c r="H36" s="657"/>
      <c r="I36" s="657"/>
      <c r="J36" s="657"/>
      <c r="K36" s="657"/>
      <c r="L36" s="657"/>
      <c r="M36" s="657"/>
      <c r="N36" s="657"/>
      <c r="O36" s="657"/>
      <c r="P36" s="657"/>
      <c r="Q36" s="658"/>
      <c r="R36" s="659">
        <v>19163</v>
      </c>
      <c r="S36" s="660"/>
      <c r="T36" s="660"/>
      <c r="U36" s="660"/>
      <c r="V36" s="660"/>
      <c r="W36" s="660"/>
      <c r="X36" s="660"/>
      <c r="Y36" s="661"/>
      <c r="Z36" s="662">
        <v>0.7</v>
      </c>
      <c r="AA36" s="662"/>
      <c r="AB36" s="662"/>
      <c r="AC36" s="662"/>
      <c r="AD36" s="663" t="s">
        <v>232</v>
      </c>
      <c r="AE36" s="663"/>
      <c r="AF36" s="663"/>
      <c r="AG36" s="663"/>
      <c r="AH36" s="663"/>
      <c r="AI36" s="663"/>
      <c r="AJ36" s="663"/>
      <c r="AK36" s="663"/>
      <c r="AL36" s="664" t="s">
        <v>232</v>
      </c>
      <c r="AM36" s="665"/>
      <c r="AN36" s="665"/>
      <c r="AO36" s="666"/>
      <c r="AP36" s="218"/>
      <c r="AQ36" s="725" t="s">
        <v>325</v>
      </c>
      <c r="AR36" s="726"/>
      <c r="AS36" s="726"/>
      <c r="AT36" s="726"/>
      <c r="AU36" s="726"/>
      <c r="AV36" s="726"/>
      <c r="AW36" s="726"/>
      <c r="AX36" s="726"/>
      <c r="AY36" s="727"/>
      <c r="AZ36" s="648">
        <v>285269</v>
      </c>
      <c r="BA36" s="649"/>
      <c r="BB36" s="649"/>
      <c r="BC36" s="649"/>
      <c r="BD36" s="649"/>
      <c r="BE36" s="649"/>
      <c r="BF36" s="721"/>
      <c r="BG36" s="645" t="s">
        <v>326</v>
      </c>
      <c r="BH36" s="646"/>
      <c r="BI36" s="646"/>
      <c r="BJ36" s="646"/>
      <c r="BK36" s="646"/>
      <c r="BL36" s="646"/>
      <c r="BM36" s="646"/>
      <c r="BN36" s="646"/>
      <c r="BO36" s="646"/>
      <c r="BP36" s="646"/>
      <c r="BQ36" s="646"/>
      <c r="BR36" s="646"/>
      <c r="BS36" s="646"/>
      <c r="BT36" s="646"/>
      <c r="BU36" s="647"/>
      <c r="BV36" s="648">
        <v>1027</v>
      </c>
      <c r="BW36" s="649"/>
      <c r="BX36" s="649"/>
      <c r="BY36" s="649"/>
      <c r="BZ36" s="649"/>
      <c r="CA36" s="649"/>
      <c r="CB36" s="721"/>
      <c r="CD36" s="656" t="s">
        <v>327</v>
      </c>
      <c r="CE36" s="657"/>
      <c r="CF36" s="657"/>
      <c r="CG36" s="657"/>
      <c r="CH36" s="657"/>
      <c r="CI36" s="657"/>
      <c r="CJ36" s="657"/>
      <c r="CK36" s="657"/>
      <c r="CL36" s="657"/>
      <c r="CM36" s="657"/>
      <c r="CN36" s="657"/>
      <c r="CO36" s="657"/>
      <c r="CP36" s="657"/>
      <c r="CQ36" s="658"/>
      <c r="CR36" s="659">
        <v>375881</v>
      </c>
      <c r="CS36" s="660"/>
      <c r="CT36" s="660"/>
      <c r="CU36" s="660"/>
      <c r="CV36" s="660"/>
      <c r="CW36" s="660"/>
      <c r="CX36" s="660"/>
      <c r="CY36" s="661"/>
      <c r="CZ36" s="664">
        <v>15.2</v>
      </c>
      <c r="DA36" s="692"/>
      <c r="DB36" s="692"/>
      <c r="DC36" s="694"/>
      <c r="DD36" s="668">
        <v>279677</v>
      </c>
      <c r="DE36" s="660"/>
      <c r="DF36" s="660"/>
      <c r="DG36" s="660"/>
      <c r="DH36" s="660"/>
      <c r="DI36" s="660"/>
      <c r="DJ36" s="660"/>
      <c r="DK36" s="661"/>
      <c r="DL36" s="668">
        <v>174614</v>
      </c>
      <c r="DM36" s="660"/>
      <c r="DN36" s="660"/>
      <c r="DO36" s="660"/>
      <c r="DP36" s="660"/>
      <c r="DQ36" s="660"/>
      <c r="DR36" s="660"/>
      <c r="DS36" s="660"/>
      <c r="DT36" s="660"/>
      <c r="DU36" s="660"/>
      <c r="DV36" s="661"/>
      <c r="DW36" s="664">
        <v>10.4</v>
      </c>
      <c r="DX36" s="692"/>
      <c r="DY36" s="692"/>
      <c r="DZ36" s="692"/>
      <c r="EA36" s="692"/>
      <c r="EB36" s="692"/>
      <c r="EC36" s="693"/>
    </row>
    <row r="37" spans="2:133" ht="11.25" customHeight="1" x14ac:dyDescent="0.15">
      <c r="B37" s="656" t="s">
        <v>328</v>
      </c>
      <c r="C37" s="657"/>
      <c r="D37" s="657"/>
      <c r="E37" s="657"/>
      <c r="F37" s="657"/>
      <c r="G37" s="657"/>
      <c r="H37" s="657"/>
      <c r="I37" s="657"/>
      <c r="J37" s="657"/>
      <c r="K37" s="657"/>
      <c r="L37" s="657"/>
      <c r="M37" s="657"/>
      <c r="N37" s="657"/>
      <c r="O37" s="657"/>
      <c r="P37" s="657"/>
      <c r="Q37" s="658"/>
      <c r="R37" s="659">
        <v>67757</v>
      </c>
      <c r="S37" s="660"/>
      <c r="T37" s="660"/>
      <c r="U37" s="660"/>
      <c r="V37" s="660"/>
      <c r="W37" s="660"/>
      <c r="X37" s="660"/>
      <c r="Y37" s="661"/>
      <c r="Z37" s="662">
        <v>2.6</v>
      </c>
      <c r="AA37" s="662"/>
      <c r="AB37" s="662"/>
      <c r="AC37" s="662"/>
      <c r="AD37" s="663">
        <v>13</v>
      </c>
      <c r="AE37" s="663"/>
      <c r="AF37" s="663"/>
      <c r="AG37" s="663"/>
      <c r="AH37" s="663"/>
      <c r="AI37" s="663"/>
      <c r="AJ37" s="663"/>
      <c r="AK37" s="663"/>
      <c r="AL37" s="664">
        <v>0</v>
      </c>
      <c r="AM37" s="665"/>
      <c r="AN37" s="665"/>
      <c r="AO37" s="666"/>
      <c r="AQ37" s="722" t="s">
        <v>329</v>
      </c>
      <c r="AR37" s="723"/>
      <c r="AS37" s="723"/>
      <c r="AT37" s="723"/>
      <c r="AU37" s="723"/>
      <c r="AV37" s="723"/>
      <c r="AW37" s="723"/>
      <c r="AX37" s="723"/>
      <c r="AY37" s="724"/>
      <c r="AZ37" s="659">
        <v>69058</v>
      </c>
      <c r="BA37" s="660"/>
      <c r="BB37" s="660"/>
      <c r="BC37" s="660"/>
      <c r="BD37" s="680"/>
      <c r="BE37" s="680"/>
      <c r="BF37" s="705"/>
      <c r="BG37" s="656" t="s">
        <v>330</v>
      </c>
      <c r="BH37" s="657"/>
      <c r="BI37" s="657"/>
      <c r="BJ37" s="657"/>
      <c r="BK37" s="657"/>
      <c r="BL37" s="657"/>
      <c r="BM37" s="657"/>
      <c r="BN37" s="657"/>
      <c r="BO37" s="657"/>
      <c r="BP37" s="657"/>
      <c r="BQ37" s="657"/>
      <c r="BR37" s="657"/>
      <c r="BS37" s="657"/>
      <c r="BT37" s="657"/>
      <c r="BU37" s="658"/>
      <c r="BV37" s="659">
        <v>-2378</v>
      </c>
      <c r="BW37" s="660"/>
      <c r="BX37" s="660"/>
      <c r="BY37" s="660"/>
      <c r="BZ37" s="660"/>
      <c r="CA37" s="660"/>
      <c r="CB37" s="669"/>
      <c r="CD37" s="656" t="s">
        <v>331</v>
      </c>
      <c r="CE37" s="657"/>
      <c r="CF37" s="657"/>
      <c r="CG37" s="657"/>
      <c r="CH37" s="657"/>
      <c r="CI37" s="657"/>
      <c r="CJ37" s="657"/>
      <c r="CK37" s="657"/>
      <c r="CL37" s="657"/>
      <c r="CM37" s="657"/>
      <c r="CN37" s="657"/>
      <c r="CO37" s="657"/>
      <c r="CP37" s="657"/>
      <c r="CQ37" s="658"/>
      <c r="CR37" s="659">
        <v>118758</v>
      </c>
      <c r="CS37" s="680"/>
      <c r="CT37" s="680"/>
      <c r="CU37" s="680"/>
      <c r="CV37" s="680"/>
      <c r="CW37" s="680"/>
      <c r="CX37" s="680"/>
      <c r="CY37" s="681"/>
      <c r="CZ37" s="664">
        <v>4.8</v>
      </c>
      <c r="DA37" s="692"/>
      <c r="DB37" s="692"/>
      <c r="DC37" s="694"/>
      <c r="DD37" s="668">
        <v>118758</v>
      </c>
      <c r="DE37" s="680"/>
      <c r="DF37" s="680"/>
      <c r="DG37" s="680"/>
      <c r="DH37" s="680"/>
      <c r="DI37" s="680"/>
      <c r="DJ37" s="680"/>
      <c r="DK37" s="681"/>
      <c r="DL37" s="668">
        <v>116833</v>
      </c>
      <c r="DM37" s="680"/>
      <c r="DN37" s="680"/>
      <c r="DO37" s="680"/>
      <c r="DP37" s="680"/>
      <c r="DQ37" s="680"/>
      <c r="DR37" s="680"/>
      <c r="DS37" s="680"/>
      <c r="DT37" s="680"/>
      <c r="DU37" s="680"/>
      <c r="DV37" s="681"/>
      <c r="DW37" s="664">
        <v>6.9</v>
      </c>
      <c r="DX37" s="692"/>
      <c r="DY37" s="692"/>
      <c r="DZ37" s="692"/>
      <c r="EA37" s="692"/>
      <c r="EB37" s="692"/>
      <c r="EC37" s="693"/>
    </row>
    <row r="38" spans="2:133" ht="11.25" customHeight="1" x14ac:dyDescent="0.15">
      <c r="B38" s="656" t="s">
        <v>332</v>
      </c>
      <c r="C38" s="657"/>
      <c r="D38" s="657"/>
      <c r="E38" s="657"/>
      <c r="F38" s="657"/>
      <c r="G38" s="657"/>
      <c r="H38" s="657"/>
      <c r="I38" s="657"/>
      <c r="J38" s="657"/>
      <c r="K38" s="657"/>
      <c r="L38" s="657"/>
      <c r="M38" s="657"/>
      <c r="N38" s="657"/>
      <c r="O38" s="657"/>
      <c r="P38" s="657"/>
      <c r="Q38" s="658"/>
      <c r="R38" s="659">
        <v>122950</v>
      </c>
      <c r="S38" s="660"/>
      <c r="T38" s="660"/>
      <c r="U38" s="660"/>
      <c r="V38" s="660"/>
      <c r="W38" s="660"/>
      <c r="X38" s="660"/>
      <c r="Y38" s="661"/>
      <c r="Z38" s="662">
        <v>4.7</v>
      </c>
      <c r="AA38" s="662"/>
      <c r="AB38" s="662"/>
      <c r="AC38" s="662"/>
      <c r="AD38" s="663" t="s">
        <v>232</v>
      </c>
      <c r="AE38" s="663"/>
      <c r="AF38" s="663"/>
      <c r="AG38" s="663"/>
      <c r="AH38" s="663"/>
      <c r="AI38" s="663"/>
      <c r="AJ38" s="663"/>
      <c r="AK38" s="663"/>
      <c r="AL38" s="664" t="s">
        <v>232</v>
      </c>
      <c r="AM38" s="665"/>
      <c r="AN38" s="665"/>
      <c r="AO38" s="666"/>
      <c r="AQ38" s="722" t="s">
        <v>333</v>
      </c>
      <c r="AR38" s="723"/>
      <c r="AS38" s="723"/>
      <c r="AT38" s="723"/>
      <c r="AU38" s="723"/>
      <c r="AV38" s="723"/>
      <c r="AW38" s="723"/>
      <c r="AX38" s="723"/>
      <c r="AY38" s="724"/>
      <c r="AZ38" s="659" t="s">
        <v>232</v>
      </c>
      <c r="BA38" s="660"/>
      <c r="BB38" s="660"/>
      <c r="BC38" s="660"/>
      <c r="BD38" s="680"/>
      <c r="BE38" s="680"/>
      <c r="BF38" s="705"/>
      <c r="BG38" s="656" t="s">
        <v>334</v>
      </c>
      <c r="BH38" s="657"/>
      <c r="BI38" s="657"/>
      <c r="BJ38" s="657"/>
      <c r="BK38" s="657"/>
      <c r="BL38" s="657"/>
      <c r="BM38" s="657"/>
      <c r="BN38" s="657"/>
      <c r="BO38" s="657"/>
      <c r="BP38" s="657"/>
      <c r="BQ38" s="657"/>
      <c r="BR38" s="657"/>
      <c r="BS38" s="657"/>
      <c r="BT38" s="657"/>
      <c r="BU38" s="658"/>
      <c r="BV38" s="659">
        <v>450</v>
      </c>
      <c r="BW38" s="660"/>
      <c r="BX38" s="660"/>
      <c r="BY38" s="660"/>
      <c r="BZ38" s="660"/>
      <c r="CA38" s="660"/>
      <c r="CB38" s="669"/>
      <c r="CD38" s="656" t="s">
        <v>335</v>
      </c>
      <c r="CE38" s="657"/>
      <c r="CF38" s="657"/>
      <c r="CG38" s="657"/>
      <c r="CH38" s="657"/>
      <c r="CI38" s="657"/>
      <c r="CJ38" s="657"/>
      <c r="CK38" s="657"/>
      <c r="CL38" s="657"/>
      <c r="CM38" s="657"/>
      <c r="CN38" s="657"/>
      <c r="CO38" s="657"/>
      <c r="CP38" s="657"/>
      <c r="CQ38" s="658"/>
      <c r="CR38" s="659">
        <v>285269</v>
      </c>
      <c r="CS38" s="660"/>
      <c r="CT38" s="660"/>
      <c r="CU38" s="660"/>
      <c r="CV38" s="660"/>
      <c r="CW38" s="660"/>
      <c r="CX38" s="660"/>
      <c r="CY38" s="661"/>
      <c r="CZ38" s="664">
        <v>11.5</v>
      </c>
      <c r="DA38" s="692"/>
      <c r="DB38" s="692"/>
      <c r="DC38" s="694"/>
      <c r="DD38" s="668">
        <v>250391</v>
      </c>
      <c r="DE38" s="660"/>
      <c r="DF38" s="660"/>
      <c r="DG38" s="660"/>
      <c r="DH38" s="660"/>
      <c r="DI38" s="660"/>
      <c r="DJ38" s="660"/>
      <c r="DK38" s="661"/>
      <c r="DL38" s="668">
        <v>234925</v>
      </c>
      <c r="DM38" s="660"/>
      <c r="DN38" s="660"/>
      <c r="DO38" s="660"/>
      <c r="DP38" s="660"/>
      <c r="DQ38" s="660"/>
      <c r="DR38" s="660"/>
      <c r="DS38" s="660"/>
      <c r="DT38" s="660"/>
      <c r="DU38" s="660"/>
      <c r="DV38" s="661"/>
      <c r="DW38" s="664">
        <v>13.9</v>
      </c>
      <c r="DX38" s="692"/>
      <c r="DY38" s="692"/>
      <c r="DZ38" s="692"/>
      <c r="EA38" s="692"/>
      <c r="EB38" s="692"/>
      <c r="EC38" s="693"/>
    </row>
    <row r="39" spans="2:133" ht="11.25" customHeight="1" x14ac:dyDescent="0.15">
      <c r="B39" s="656" t="s">
        <v>336</v>
      </c>
      <c r="C39" s="657"/>
      <c r="D39" s="657"/>
      <c r="E39" s="657"/>
      <c r="F39" s="657"/>
      <c r="G39" s="657"/>
      <c r="H39" s="657"/>
      <c r="I39" s="657"/>
      <c r="J39" s="657"/>
      <c r="K39" s="657"/>
      <c r="L39" s="657"/>
      <c r="M39" s="657"/>
      <c r="N39" s="657"/>
      <c r="O39" s="657"/>
      <c r="P39" s="657"/>
      <c r="Q39" s="658"/>
      <c r="R39" s="659" t="s">
        <v>232</v>
      </c>
      <c r="S39" s="660"/>
      <c r="T39" s="660"/>
      <c r="U39" s="660"/>
      <c r="V39" s="660"/>
      <c r="W39" s="660"/>
      <c r="X39" s="660"/>
      <c r="Y39" s="661"/>
      <c r="Z39" s="662" t="s">
        <v>232</v>
      </c>
      <c r="AA39" s="662"/>
      <c r="AB39" s="662"/>
      <c r="AC39" s="662"/>
      <c r="AD39" s="663" t="s">
        <v>232</v>
      </c>
      <c r="AE39" s="663"/>
      <c r="AF39" s="663"/>
      <c r="AG39" s="663"/>
      <c r="AH39" s="663"/>
      <c r="AI39" s="663"/>
      <c r="AJ39" s="663"/>
      <c r="AK39" s="663"/>
      <c r="AL39" s="664" t="s">
        <v>232</v>
      </c>
      <c r="AM39" s="665"/>
      <c r="AN39" s="665"/>
      <c r="AO39" s="666"/>
      <c r="AQ39" s="722" t="s">
        <v>337</v>
      </c>
      <c r="AR39" s="723"/>
      <c r="AS39" s="723"/>
      <c r="AT39" s="723"/>
      <c r="AU39" s="723"/>
      <c r="AV39" s="723"/>
      <c r="AW39" s="723"/>
      <c r="AX39" s="723"/>
      <c r="AY39" s="724"/>
      <c r="AZ39" s="659" t="s">
        <v>232</v>
      </c>
      <c r="BA39" s="660"/>
      <c r="BB39" s="660"/>
      <c r="BC39" s="660"/>
      <c r="BD39" s="680"/>
      <c r="BE39" s="680"/>
      <c r="BF39" s="705"/>
      <c r="BG39" s="656" t="s">
        <v>338</v>
      </c>
      <c r="BH39" s="657"/>
      <c r="BI39" s="657"/>
      <c r="BJ39" s="657"/>
      <c r="BK39" s="657"/>
      <c r="BL39" s="657"/>
      <c r="BM39" s="657"/>
      <c r="BN39" s="657"/>
      <c r="BO39" s="657"/>
      <c r="BP39" s="657"/>
      <c r="BQ39" s="657"/>
      <c r="BR39" s="657"/>
      <c r="BS39" s="657"/>
      <c r="BT39" s="657"/>
      <c r="BU39" s="658"/>
      <c r="BV39" s="659">
        <v>769</v>
      </c>
      <c r="BW39" s="660"/>
      <c r="BX39" s="660"/>
      <c r="BY39" s="660"/>
      <c r="BZ39" s="660"/>
      <c r="CA39" s="660"/>
      <c r="CB39" s="669"/>
      <c r="CD39" s="656" t="s">
        <v>339</v>
      </c>
      <c r="CE39" s="657"/>
      <c r="CF39" s="657"/>
      <c r="CG39" s="657"/>
      <c r="CH39" s="657"/>
      <c r="CI39" s="657"/>
      <c r="CJ39" s="657"/>
      <c r="CK39" s="657"/>
      <c r="CL39" s="657"/>
      <c r="CM39" s="657"/>
      <c r="CN39" s="657"/>
      <c r="CO39" s="657"/>
      <c r="CP39" s="657"/>
      <c r="CQ39" s="658"/>
      <c r="CR39" s="659">
        <v>201366</v>
      </c>
      <c r="CS39" s="680"/>
      <c r="CT39" s="680"/>
      <c r="CU39" s="680"/>
      <c r="CV39" s="680"/>
      <c r="CW39" s="680"/>
      <c r="CX39" s="680"/>
      <c r="CY39" s="681"/>
      <c r="CZ39" s="664">
        <v>8.1</v>
      </c>
      <c r="DA39" s="692"/>
      <c r="DB39" s="692"/>
      <c r="DC39" s="694"/>
      <c r="DD39" s="668">
        <v>200973</v>
      </c>
      <c r="DE39" s="680"/>
      <c r="DF39" s="680"/>
      <c r="DG39" s="680"/>
      <c r="DH39" s="680"/>
      <c r="DI39" s="680"/>
      <c r="DJ39" s="680"/>
      <c r="DK39" s="681"/>
      <c r="DL39" s="668" t="s">
        <v>232</v>
      </c>
      <c r="DM39" s="680"/>
      <c r="DN39" s="680"/>
      <c r="DO39" s="680"/>
      <c r="DP39" s="680"/>
      <c r="DQ39" s="680"/>
      <c r="DR39" s="680"/>
      <c r="DS39" s="680"/>
      <c r="DT39" s="680"/>
      <c r="DU39" s="680"/>
      <c r="DV39" s="681"/>
      <c r="DW39" s="664" t="s">
        <v>232</v>
      </c>
      <c r="DX39" s="692"/>
      <c r="DY39" s="692"/>
      <c r="DZ39" s="692"/>
      <c r="EA39" s="692"/>
      <c r="EB39" s="692"/>
      <c r="EC39" s="693"/>
    </row>
    <row r="40" spans="2:133" ht="11.25" customHeight="1" x14ac:dyDescent="0.15">
      <c r="B40" s="656" t="s">
        <v>340</v>
      </c>
      <c r="C40" s="657"/>
      <c r="D40" s="657"/>
      <c r="E40" s="657"/>
      <c r="F40" s="657"/>
      <c r="G40" s="657"/>
      <c r="H40" s="657"/>
      <c r="I40" s="657"/>
      <c r="J40" s="657"/>
      <c r="K40" s="657"/>
      <c r="L40" s="657"/>
      <c r="M40" s="657"/>
      <c r="N40" s="657"/>
      <c r="O40" s="657"/>
      <c r="P40" s="657"/>
      <c r="Q40" s="658"/>
      <c r="R40" s="659">
        <v>14250</v>
      </c>
      <c r="S40" s="660"/>
      <c r="T40" s="660"/>
      <c r="U40" s="660"/>
      <c r="V40" s="660"/>
      <c r="W40" s="660"/>
      <c r="X40" s="660"/>
      <c r="Y40" s="661"/>
      <c r="Z40" s="662">
        <v>0.5</v>
      </c>
      <c r="AA40" s="662"/>
      <c r="AB40" s="662"/>
      <c r="AC40" s="662"/>
      <c r="AD40" s="663" t="s">
        <v>232</v>
      </c>
      <c r="AE40" s="663"/>
      <c r="AF40" s="663"/>
      <c r="AG40" s="663"/>
      <c r="AH40" s="663"/>
      <c r="AI40" s="663"/>
      <c r="AJ40" s="663"/>
      <c r="AK40" s="663"/>
      <c r="AL40" s="664" t="s">
        <v>232</v>
      </c>
      <c r="AM40" s="665"/>
      <c r="AN40" s="665"/>
      <c r="AO40" s="666"/>
      <c r="AQ40" s="722" t="s">
        <v>341</v>
      </c>
      <c r="AR40" s="723"/>
      <c r="AS40" s="723"/>
      <c r="AT40" s="723"/>
      <c r="AU40" s="723"/>
      <c r="AV40" s="723"/>
      <c r="AW40" s="723"/>
      <c r="AX40" s="723"/>
      <c r="AY40" s="724"/>
      <c r="AZ40" s="659" t="s">
        <v>232</v>
      </c>
      <c r="BA40" s="660"/>
      <c r="BB40" s="660"/>
      <c r="BC40" s="660"/>
      <c r="BD40" s="680"/>
      <c r="BE40" s="680"/>
      <c r="BF40" s="705"/>
      <c r="BG40" s="709" t="s">
        <v>342</v>
      </c>
      <c r="BH40" s="710"/>
      <c r="BI40" s="710"/>
      <c r="BJ40" s="710"/>
      <c r="BK40" s="710"/>
      <c r="BL40" s="219"/>
      <c r="BM40" s="657" t="s">
        <v>343</v>
      </c>
      <c r="BN40" s="657"/>
      <c r="BO40" s="657"/>
      <c r="BP40" s="657"/>
      <c r="BQ40" s="657"/>
      <c r="BR40" s="657"/>
      <c r="BS40" s="657"/>
      <c r="BT40" s="657"/>
      <c r="BU40" s="658"/>
      <c r="BV40" s="659">
        <v>123</v>
      </c>
      <c r="BW40" s="660"/>
      <c r="BX40" s="660"/>
      <c r="BY40" s="660"/>
      <c r="BZ40" s="660"/>
      <c r="CA40" s="660"/>
      <c r="CB40" s="669"/>
      <c r="CD40" s="656" t="s">
        <v>344</v>
      </c>
      <c r="CE40" s="657"/>
      <c r="CF40" s="657"/>
      <c r="CG40" s="657"/>
      <c r="CH40" s="657"/>
      <c r="CI40" s="657"/>
      <c r="CJ40" s="657"/>
      <c r="CK40" s="657"/>
      <c r="CL40" s="657"/>
      <c r="CM40" s="657"/>
      <c r="CN40" s="657"/>
      <c r="CO40" s="657"/>
      <c r="CP40" s="657"/>
      <c r="CQ40" s="658"/>
      <c r="CR40" s="659">
        <v>1686</v>
      </c>
      <c r="CS40" s="660"/>
      <c r="CT40" s="660"/>
      <c r="CU40" s="660"/>
      <c r="CV40" s="660"/>
      <c r="CW40" s="660"/>
      <c r="CX40" s="660"/>
      <c r="CY40" s="661"/>
      <c r="CZ40" s="664">
        <v>0.1</v>
      </c>
      <c r="DA40" s="692"/>
      <c r="DB40" s="692"/>
      <c r="DC40" s="694"/>
      <c r="DD40" s="668" t="s">
        <v>232</v>
      </c>
      <c r="DE40" s="660"/>
      <c r="DF40" s="660"/>
      <c r="DG40" s="660"/>
      <c r="DH40" s="660"/>
      <c r="DI40" s="660"/>
      <c r="DJ40" s="660"/>
      <c r="DK40" s="661"/>
      <c r="DL40" s="668" t="s">
        <v>232</v>
      </c>
      <c r="DM40" s="660"/>
      <c r="DN40" s="660"/>
      <c r="DO40" s="660"/>
      <c r="DP40" s="660"/>
      <c r="DQ40" s="660"/>
      <c r="DR40" s="660"/>
      <c r="DS40" s="660"/>
      <c r="DT40" s="660"/>
      <c r="DU40" s="660"/>
      <c r="DV40" s="661"/>
      <c r="DW40" s="664" t="s">
        <v>232</v>
      </c>
      <c r="DX40" s="692"/>
      <c r="DY40" s="692"/>
      <c r="DZ40" s="692"/>
      <c r="EA40" s="692"/>
      <c r="EB40" s="692"/>
      <c r="EC40" s="693"/>
    </row>
    <row r="41" spans="2:133" ht="11.25" customHeight="1" x14ac:dyDescent="0.15">
      <c r="B41" s="682" t="s">
        <v>345</v>
      </c>
      <c r="C41" s="683"/>
      <c r="D41" s="683"/>
      <c r="E41" s="683"/>
      <c r="F41" s="683"/>
      <c r="G41" s="683"/>
      <c r="H41" s="683"/>
      <c r="I41" s="683"/>
      <c r="J41" s="683"/>
      <c r="K41" s="683"/>
      <c r="L41" s="683"/>
      <c r="M41" s="683"/>
      <c r="N41" s="683"/>
      <c r="O41" s="683"/>
      <c r="P41" s="683"/>
      <c r="Q41" s="684"/>
      <c r="R41" s="731">
        <v>2595514</v>
      </c>
      <c r="S41" s="732"/>
      <c r="T41" s="732"/>
      <c r="U41" s="732"/>
      <c r="V41" s="732"/>
      <c r="W41" s="732"/>
      <c r="X41" s="732"/>
      <c r="Y41" s="736"/>
      <c r="Z41" s="737">
        <v>100</v>
      </c>
      <c r="AA41" s="737"/>
      <c r="AB41" s="737"/>
      <c r="AC41" s="737"/>
      <c r="AD41" s="738">
        <v>1671939</v>
      </c>
      <c r="AE41" s="738"/>
      <c r="AF41" s="738"/>
      <c r="AG41" s="738"/>
      <c r="AH41" s="738"/>
      <c r="AI41" s="738"/>
      <c r="AJ41" s="738"/>
      <c r="AK41" s="738"/>
      <c r="AL41" s="739">
        <v>100</v>
      </c>
      <c r="AM41" s="719"/>
      <c r="AN41" s="719"/>
      <c r="AO41" s="740"/>
      <c r="AQ41" s="722" t="s">
        <v>346</v>
      </c>
      <c r="AR41" s="723"/>
      <c r="AS41" s="723"/>
      <c r="AT41" s="723"/>
      <c r="AU41" s="723"/>
      <c r="AV41" s="723"/>
      <c r="AW41" s="723"/>
      <c r="AX41" s="723"/>
      <c r="AY41" s="724"/>
      <c r="AZ41" s="659">
        <v>60865</v>
      </c>
      <c r="BA41" s="660"/>
      <c r="BB41" s="660"/>
      <c r="BC41" s="660"/>
      <c r="BD41" s="680"/>
      <c r="BE41" s="680"/>
      <c r="BF41" s="705"/>
      <c r="BG41" s="709"/>
      <c r="BH41" s="710"/>
      <c r="BI41" s="710"/>
      <c r="BJ41" s="710"/>
      <c r="BK41" s="710"/>
      <c r="BL41" s="219"/>
      <c r="BM41" s="657" t="s">
        <v>347</v>
      </c>
      <c r="BN41" s="657"/>
      <c r="BO41" s="657"/>
      <c r="BP41" s="657"/>
      <c r="BQ41" s="657"/>
      <c r="BR41" s="657"/>
      <c r="BS41" s="657"/>
      <c r="BT41" s="657"/>
      <c r="BU41" s="658"/>
      <c r="BV41" s="659" t="s">
        <v>232</v>
      </c>
      <c r="BW41" s="660"/>
      <c r="BX41" s="660"/>
      <c r="BY41" s="660"/>
      <c r="BZ41" s="660"/>
      <c r="CA41" s="660"/>
      <c r="CB41" s="669"/>
      <c r="CD41" s="656" t="s">
        <v>348</v>
      </c>
      <c r="CE41" s="657"/>
      <c r="CF41" s="657"/>
      <c r="CG41" s="657"/>
      <c r="CH41" s="657"/>
      <c r="CI41" s="657"/>
      <c r="CJ41" s="657"/>
      <c r="CK41" s="657"/>
      <c r="CL41" s="657"/>
      <c r="CM41" s="657"/>
      <c r="CN41" s="657"/>
      <c r="CO41" s="657"/>
      <c r="CP41" s="657"/>
      <c r="CQ41" s="658"/>
      <c r="CR41" s="659" t="s">
        <v>349</v>
      </c>
      <c r="CS41" s="680"/>
      <c r="CT41" s="680"/>
      <c r="CU41" s="680"/>
      <c r="CV41" s="680"/>
      <c r="CW41" s="680"/>
      <c r="CX41" s="680"/>
      <c r="CY41" s="681"/>
      <c r="CZ41" s="664" t="s">
        <v>349</v>
      </c>
      <c r="DA41" s="692"/>
      <c r="DB41" s="692"/>
      <c r="DC41" s="694"/>
      <c r="DD41" s="668" t="s">
        <v>232</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350</v>
      </c>
      <c r="AR42" s="729"/>
      <c r="AS42" s="729"/>
      <c r="AT42" s="729"/>
      <c r="AU42" s="729"/>
      <c r="AV42" s="729"/>
      <c r="AW42" s="729"/>
      <c r="AX42" s="729"/>
      <c r="AY42" s="730"/>
      <c r="AZ42" s="731">
        <v>155346</v>
      </c>
      <c r="BA42" s="732"/>
      <c r="BB42" s="732"/>
      <c r="BC42" s="732"/>
      <c r="BD42" s="718"/>
      <c r="BE42" s="718"/>
      <c r="BF42" s="720"/>
      <c r="BG42" s="711"/>
      <c r="BH42" s="712"/>
      <c r="BI42" s="712"/>
      <c r="BJ42" s="712"/>
      <c r="BK42" s="712"/>
      <c r="BL42" s="220"/>
      <c r="BM42" s="683" t="s">
        <v>351</v>
      </c>
      <c r="BN42" s="683"/>
      <c r="BO42" s="683"/>
      <c r="BP42" s="683"/>
      <c r="BQ42" s="683"/>
      <c r="BR42" s="683"/>
      <c r="BS42" s="683"/>
      <c r="BT42" s="683"/>
      <c r="BU42" s="684"/>
      <c r="BV42" s="731">
        <v>318</v>
      </c>
      <c r="BW42" s="732"/>
      <c r="BX42" s="732"/>
      <c r="BY42" s="732"/>
      <c r="BZ42" s="732"/>
      <c r="CA42" s="732"/>
      <c r="CB42" s="741"/>
      <c r="CD42" s="656" t="s">
        <v>352</v>
      </c>
      <c r="CE42" s="657"/>
      <c r="CF42" s="657"/>
      <c r="CG42" s="657"/>
      <c r="CH42" s="657"/>
      <c r="CI42" s="657"/>
      <c r="CJ42" s="657"/>
      <c r="CK42" s="657"/>
      <c r="CL42" s="657"/>
      <c r="CM42" s="657"/>
      <c r="CN42" s="657"/>
      <c r="CO42" s="657"/>
      <c r="CP42" s="657"/>
      <c r="CQ42" s="658"/>
      <c r="CR42" s="659">
        <v>277050</v>
      </c>
      <c r="CS42" s="680"/>
      <c r="CT42" s="680"/>
      <c r="CU42" s="680"/>
      <c r="CV42" s="680"/>
      <c r="CW42" s="680"/>
      <c r="CX42" s="680"/>
      <c r="CY42" s="681"/>
      <c r="CZ42" s="664">
        <v>11.2</v>
      </c>
      <c r="DA42" s="692"/>
      <c r="DB42" s="692"/>
      <c r="DC42" s="694"/>
      <c r="DD42" s="668">
        <v>131738</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0" t="s">
        <v>353</v>
      </c>
      <c r="CD43" s="656" t="s">
        <v>354</v>
      </c>
      <c r="CE43" s="657"/>
      <c r="CF43" s="657"/>
      <c r="CG43" s="657"/>
      <c r="CH43" s="657"/>
      <c r="CI43" s="657"/>
      <c r="CJ43" s="657"/>
      <c r="CK43" s="657"/>
      <c r="CL43" s="657"/>
      <c r="CM43" s="657"/>
      <c r="CN43" s="657"/>
      <c r="CO43" s="657"/>
      <c r="CP43" s="657"/>
      <c r="CQ43" s="658"/>
      <c r="CR43" s="659">
        <v>8702</v>
      </c>
      <c r="CS43" s="680"/>
      <c r="CT43" s="680"/>
      <c r="CU43" s="680"/>
      <c r="CV43" s="680"/>
      <c r="CW43" s="680"/>
      <c r="CX43" s="680"/>
      <c r="CY43" s="681"/>
      <c r="CZ43" s="664">
        <v>0.4</v>
      </c>
      <c r="DA43" s="692"/>
      <c r="DB43" s="692"/>
      <c r="DC43" s="694"/>
      <c r="DD43" s="668">
        <v>8179</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302</v>
      </c>
      <c r="CE44" s="698"/>
      <c r="CF44" s="656" t="s">
        <v>356</v>
      </c>
      <c r="CG44" s="657"/>
      <c r="CH44" s="657"/>
      <c r="CI44" s="657"/>
      <c r="CJ44" s="657"/>
      <c r="CK44" s="657"/>
      <c r="CL44" s="657"/>
      <c r="CM44" s="657"/>
      <c r="CN44" s="657"/>
      <c r="CO44" s="657"/>
      <c r="CP44" s="657"/>
      <c r="CQ44" s="658"/>
      <c r="CR44" s="659">
        <v>266656</v>
      </c>
      <c r="CS44" s="660"/>
      <c r="CT44" s="660"/>
      <c r="CU44" s="660"/>
      <c r="CV44" s="660"/>
      <c r="CW44" s="660"/>
      <c r="CX44" s="660"/>
      <c r="CY44" s="661"/>
      <c r="CZ44" s="664">
        <v>10.8</v>
      </c>
      <c r="DA44" s="665"/>
      <c r="DB44" s="665"/>
      <c r="DC44" s="671"/>
      <c r="DD44" s="668">
        <v>129746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358</v>
      </c>
      <c r="CG45" s="657"/>
      <c r="CH45" s="657"/>
      <c r="CI45" s="657"/>
      <c r="CJ45" s="657"/>
      <c r="CK45" s="657"/>
      <c r="CL45" s="657"/>
      <c r="CM45" s="657"/>
      <c r="CN45" s="657"/>
      <c r="CO45" s="657"/>
      <c r="CP45" s="657"/>
      <c r="CQ45" s="658"/>
      <c r="CR45" s="659">
        <v>14797</v>
      </c>
      <c r="CS45" s="680"/>
      <c r="CT45" s="680"/>
      <c r="CU45" s="680"/>
      <c r="CV45" s="680"/>
      <c r="CW45" s="680"/>
      <c r="CX45" s="680"/>
      <c r="CY45" s="681"/>
      <c r="CZ45" s="664">
        <v>0.6</v>
      </c>
      <c r="DA45" s="692"/>
      <c r="DB45" s="692"/>
      <c r="DC45" s="694"/>
      <c r="DD45" s="668">
        <v>3997</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1"/>
      <c r="CD46" s="699"/>
      <c r="CE46" s="700"/>
      <c r="CF46" s="656" t="s">
        <v>359</v>
      </c>
      <c r="CG46" s="657"/>
      <c r="CH46" s="657"/>
      <c r="CI46" s="657"/>
      <c r="CJ46" s="657"/>
      <c r="CK46" s="657"/>
      <c r="CL46" s="657"/>
      <c r="CM46" s="657"/>
      <c r="CN46" s="657"/>
      <c r="CO46" s="657"/>
      <c r="CP46" s="657"/>
      <c r="CQ46" s="658"/>
      <c r="CR46" s="659">
        <v>243250</v>
      </c>
      <c r="CS46" s="660"/>
      <c r="CT46" s="660"/>
      <c r="CU46" s="660"/>
      <c r="CV46" s="660"/>
      <c r="CW46" s="660"/>
      <c r="CX46" s="660"/>
      <c r="CY46" s="661"/>
      <c r="CZ46" s="664">
        <v>9.8000000000000007</v>
      </c>
      <c r="DA46" s="665"/>
      <c r="DB46" s="665"/>
      <c r="DC46" s="671"/>
      <c r="DD46" s="668">
        <v>122140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1"/>
      <c r="CD47" s="699"/>
      <c r="CE47" s="700"/>
      <c r="CF47" s="656" t="s">
        <v>360</v>
      </c>
      <c r="CG47" s="657"/>
      <c r="CH47" s="657"/>
      <c r="CI47" s="657"/>
      <c r="CJ47" s="657"/>
      <c r="CK47" s="657"/>
      <c r="CL47" s="657"/>
      <c r="CM47" s="657"/>
      <c r="CN47" s="657"/>
      <c r="CO47" s="657"/>
      <c r="CP47" s="657"/>
      <c r="CQ47" s="658"/>
      <c r="CR47" s="659">
        <v>10394</v>
      </c>
      <c r="CS47" s="680"/>
      <c r="CT47" s="680"/>
      <c r="CU47" s="680"/>
      <c r="CV47" s="680"/>
      <c r="CW47" s="680"/>
      <c r="CX47" s="680"/>
      <c r="CY47" s="681"/>
      <c r="CZ47" s="664">
        <v>0.4</v>
      </c>
      <c r="DA47" s="692"/>
      <c r="DB47" s="692"/>
      <c r="DC47" s="694"/>
      <c r="DD47" s="668">
        <v>1992</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1"/>
      <c r="CD48" s="701"/>
      <c r="CE48" s="702"/>
      <c r="CF48" s="656" t="s">
        <v>361</v>
      </c>
      <c r="CG48" s="657"/>
      <c r="CH48" s="657"/>
      <c r="CI48" s="657"/>
      <c r="CJ48" s="657"/>
      <c r="CK48" s="657"/>
      <c r="CL48" s="657"/>
      <c r="CM48" s="657"/>
      <c r="CN48" s="657"/>
      <c r="CO48" s="657"/>
      <c r="CP48" s="657"/>
      <c r="CQ48" s="658"/>
      <c r="CR48" s="659" t="s">
        <v>349</v>
      </c>
      <c r="CS48" s="660"/>
      <c r="CT48" s="660"/>
      <c r="CU48" s="660"/>
      <c r="CV48" s="660"/>
      <c r="CW48" s="660"/>
      <c r="CX48" s="660"/>
      <c r="CY48" s="661"/>
      <c r="CZ48" s="664" t="s">
        <v>349</v>
      </c>
      <c r="DA48" s="665"/>
      <c r="DB48" s="665"/>
      <c r="DC48" s="671"/>
      <c r="DD48" s="668" t="s">
        <v>232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1"/>
      <c r="CD49" s="682" t="s">
        <v>362</v>
      </c>
      <c r="CE49" s="683"/>
      <c r="CF49" s="683"/>
      <c r="CG49" s="683"/>
      <c r="CH49" s="683"/>
      <c r="CI49" s="683"/>
      <c r="CJ49" s="683"/>
      <c r="CK49" s="683"/>
      <c r="CL49" s="683"/>
      <c r="CM49" s="683"/>
      <c r="CN49" s="683"/>
      <c r="CO49" s="683"/>
      <c r="CP49" s="683"/>
      <c r="CQ49" s="684"/>
      <c r="CR49" s="731">
        <v>2471695</v>
      </c>
      <c r="CS49" s="718"/>
      <c r="CT49" s="718"/>
      <c r="CU49" s="718"/>
      <c r="CV49" s="718"/>
      <c r="CW49" s="718"/>
      <c r="CX49" s="718"/>
      <c r="CY49" s="747"/>
      <c r="CZ49" s="739">
        <v>100</v>
      </c>
      <c r="DA49" s="748"/>
      <c r="DB49" s="748"/>
      <c r="DC49" s="749"/>
      <c r="DD49" s="750">
        <v>1951613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SU0HZ5xcOQma5XvRc2Ut3MiiZyNCdlW8g4lI2Sh5k4fgmgOcrpyimQmT/ikXBL0kh8kg4Ewg/3e1OPnjl9Twg==" saltValue="AMe1LsLh0Y07WjZf9qjo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Normal="100" zoomScaleSheetLayoutView="70" workbookViewId="0">
      <selection activeCell="B21" sqref="B21:AX21"/>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7" t="s">
        <v>363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364</v>
      </c>
      <c r="DK2" s="759"/>
      <c r="DL2" s="759"/>
      <c r="DM2" s="759"/>
      <c r="DN2" s="759"/>
      <c r="DO2" s="760"/>
      <c r="DP2" s="224"/>
      <c r="DQ2" s="758" t="s">
        <v>365</v>
      </c>
      <c r="DR2" s="759"/>
      <c r="DS2" s="759"/>
      <c r="DT2" s="759"/>
      <c r="DU2" s="759"/>
      <c r="DV2" s="759"/>
      <c r="DW2" s="759"/>
      <c r="DX2" s="759"/>
      <c r="DY2" s="759"/>
      <c r="DZ2" s="7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1" t="s">
        <v>366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367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15">
      <c r="A5" s="763" t="s">
        <v>368</v>
      </c>
      <c r="B5" s="764"/>
      <c r="C5" s="764"/>
      <c r="D5" s="764"/>
      <c r="E5" s="764"/>
      <c r="F5" s="764"/>
      <c r="G5" s="764"/>
      <c r="H5" s="764"/>
      <c r="I5" s="764"/>
      <c r="J5" s="764"/>
      <c r="K5" s="764"/>
      <c r="L5" s="764"/>
      <c r="M5" s="764"/>
      <c r="N5" s="764"/>
      <c r="O5" s="764"/>
      <c r="P5" s="765"/>
      <c r="Q5" s="769" t="s">
        <v>369</v>
      </c>
      <c r="R5" s="770"/>
      <c r="S5" s="770"/>
      <c r="T5" s="770"/>
      <c r="U5" s="771"/>
      <c r="V5" s="769" t="s">
        <v>370</v>
      </c>
      <c r="W5" s="770"/>
      <c r="X5" s="770"/>
      <c r="Y5" s="770"/>
      <c r="Z5" s="771"/>
      <c r="AA5" s="769" t="s">
        <v>371</v>
      </c>
      <c r="AB5" s="770"/>
      <c r="AC5" s="770"/>
      <c r="AD5" s="770"/>
      <c r="AE5" s="770"/>
      <c r="AF5" s="775" t="s">
        <v>372</v>
      </c>
      <c r="AG5" s="770"/>
      <c r="AH5" s="770"/>
      <c r="AI5" s="770"/>
      <c r="AJ5" s="776"/>
      <c r="AK5" s="770" t="s">
        <v>373</v>
      </c>
      <c r="AL5" s="770"/>
      <c r="AM5" s="770"/>
      <c r="AN5" s="770"/>
      <c r="AO5" s="771"/>
      <c r="AP5" s="769" t="s">
        <v>374</v>
      </c>
      <c r="AQ5" s="770"/>
      <c r="AR5" s="770"/>
      <c r="AS5" s="770"/>
      <c r="AT5" s="771"/>
      <c r="AU5" s="769" t="s">
        <v>375</v>
      </c>
      <c r="AV5" s="770"/>
      <c r="AW5" s="770"/>
      <c r="AX5" s="770"/>
      <c r="AY5" s="776"/>
      <c r="AZ5" s="228"/>
      <c r="BA5" s="228"/>
      <c r="BB5" s="228"/>
      <c r="BC5" s="228"/>
      <c r="BD5" s="228"/>
      <c r="BE5" s="229"/>
      <c r="BF5" s="229"/>
      <c r="BG5" s="229"/>
      <c r="BH5" s="229"/>
      <c r="BI5" s="229"/>
      <c r="BJ5" s="229"/>
      <c r="BK5" s="229"/>
      <c r="BL5" s="229"/>
      <c r="BM5" s="229"/>
      <c r="BN5" s="229"/>
      <c r="BO5" s="229"/>
      <c r="BP5" s="229"/>
      <c r="BQ5" s="763" t="s">
        <v>376</v>
      </c>
      <c r="BR5" s="764"/>
      <c r="BS5" s="764"/>
      <c r="BT5" s="764"/>
      <c r="BU5" s="764"/>
      <c r="BV5" s="764"/>
      <c r="BW5" s="764"/>
      <c r="BX5" s="764"/>
      <c r="BY5" s="764"/>
      <c r="BZ5" s="764"/>
      <c r="CA5" s="764"/>
      <c r="CB5" s="764"/>
      <c r="CC5" s="764"/>
      <c r="CD5" s="764"/>
      <c r="CE5" s="764"/>
      <c r="CF5" s="764"/>
      <c r="CG5" s="765"/>
      <c r="CH5" s="769" t="s">
        <v>377</v>
      </c>
      <c r="CI5" s="770"/>
      <c r="CJ5" s="770"/>
      <c r="CK5" s="770"/>
      <c r="CL5" s="771"/>
      <c r="CM5" s="769" t="s">
        <v>378</v>
      </c>
      <c r="CN5" s="770"/>
      <c r="CO5" s="770"/>
      <c r="CP5" s="770"/>
      <c r="CQ5" s="771"/>
      <c r="CR5" s="769" t="s">
        <v>379</v>
      </c>
      <c r="CS5" s="770"/>
      <c r="CT5" s="770"/>
      <c r="CU5" s="770"/>
      <c r="CV5" s="771"/>
      <c r="CW5" s="769" t="s">
        <v>380</v>
      </c>
      <c r="CX5" s="770"/>
      <c r="CY5" s="770"/>
      <c r="CZ5" s="770"/>
      <c r="DA5" s="771"/>
      <c r="DB5" s="769" t="s">
        <v>381</v>
      </c>
      <c r="DC5" s="770"/>
      <c r="DD5" s="770"/>
      <c r="DE5" s="770"/>
      <c r="DF5" s="771"/>
      <c r="DG5" s="799" t="s">
        <v>382</v>
      </c>
      <c r="DH5" s="800"/>
      <c r="DI5" s="800"/>
      <c r="DJ5" s="800"/>
      <c r="DK5" s="801"/>
      <c r="DL5" s="799" t="s">
        <v>383</v>
      </c>
      <c r="DM5" s="800"/>
      <c r="DN5" s="800"/>
      <c r="DO5" s="800"/>
      <c r="DP5" s="801"/>
      <c r="DQ5" s="769" t="s">
        <v>384</v>
      </c>
      <c r="DR5" s="770"/>
      <c r="DS5" s="770"/>
      <c r="DT5" s="770"/>
      <c r="DU5" s="771"/>
      <c r="DV5" s="769" t="s">
        <v>375</v>
      </c>
      <c r="DW5" s="770"/>
      <c r="DX5" s="770"/>
      <c r="DY5" s="770"/>
      <c r="DZ5" s="776"/>
      <c r="EA5" s="230"/>
    </row>
    <row r="6" spans="1:131" s="231"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0"/>
    </row>
    <row r="7" spans="1:131" s="231" customFormat="1" ht="26.25" customHeight="1" thickTop="1" x14ac:dyDescent="0.15">
      <c r="A7" s="232">
        <v>1</v>
      </c>
      <c r="B7" s="785" t="s">
        <v>385</v>
      </c>
      <c r="C7" s="786"/>
      <c r="D7" s="786"/>
      <c r="E7" s="786"/>
      <c r="F7" s="786"/>
      <c r="G7" s="786"/>
      <c r="H7" s="786"/>
      <c r="I7" s="786"/>
      <c r="J7" s="786"/>
      <c r="K7" s="786"/>
      <c r="L7" s="786"/>
      <c r="M7" s="786"/>
      <c r="N7" s="786"/>
      <c r="O7" s="786"/>
      <c r="P7" s="787"/>
      <c r="Q7" s="788">
        <v>2593</v>
      </c>
      <c r="R7" s="789"/>
      <c r="S7" s="789"/>
      <c r="T7" s="789"/>
      <c r="U7" s="789"/>
      <c r="V7" s="789">
        <v>2470</v>
      </c>
      <c r="W7" s="789"/>
      <c r="X7" s="789"/>
      <c r="Y7" s="789"/>
      <c r="Z7" s="789"/>
      <c r="AA7" s="789">
        <v>123</v>
      </c>
      <c r="AB7" s="789"/>
      <c r="AC7" s="789"/>
      <c r="AD7" s="789"/>
      <c r="AE7" s="790"/>
      <c r="AF7" s="791">
        <v>79</v>
      </c>
      <c r="AG7" s="792"/>
      <c r="AH7" s="792"/>
      <c r="AI7" s="792"/>
      <c r="AJ7" s="793"/>
      <c r="AK7" s="794">
        <v>8</v>
      </c>
      <c r="AL7" s="795"/>
      <c r="AM7" s="795"/>
      <c r="AN7" s="795"/>
      <c r="AO7" s="795"/>
      <c r="AP7" s="795">
        <v>1659</v>
      </c>
      <c r="AQ7" s="795"/>
      <c r="AR7" s="795"/>
      <c r="AS7" s="795"/>
      <c r="AT7" s="795"/>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2" t="s">
        <v>570</v>
      </c>
      <c r="BT7" s="783"/>
      <c r="BU7" s="783"/>
      <c r="BV7" s="783"/>
      <c r="BW7" s="783"/>
      <c r="BX7" s="783"/>
      <c r="BY7" s="783"/>
      <c r="BZ7" s="783"/>
      <c r="CA7" s="783"/>
      <c r="CB7" s="783"/>
      <c r="CC7" s="783"/>
      <c r="CD7" s="783"/>
      <c r="CE7" s="783"/>
      <c r="CF7" s="783"/>
      <c r="CG7" s="798"/>
      <c r="CH7" s="779">
        <v>1</v>
      </c>
      <c r="CI7" s="780"/>
      <c r="CJ7" s="780"/>
      <c r="CK7" s="780"/>
      <c r="CL7" s="781"/>
      <c r="CM7" s="779">
        <v>-5</v>
      </c>
      <c r="CN7" s="780"/>
      <c r="CO7" s="780"/>
      <c r="CP7" s="780"/>
      <c r="CQ7" s="781"/>
      <c r="CR7" s="779">
        <v>8</v>
      </c>
      <c r="CS7" s="780"/>
      <c r="CT7" s="780"/>
      <c r="CU7" s="780"/>
      <c r="CV7" s="781"/>
      <c r="CW7" s="779">
        <v>8</v>
      </c>
      <c r="CX7" s="780"/>
      <c r="CY7" s="780"/>
      <c r="CZ7" s="780"/>
      <c r="DA7" s="781"/>
      <c r="DB7" s="779" t="s">
        <v>563</v>
      </c>
      <c r="DC7" s="780"/>
      <c r="DD7" s="780"/>
      <c r="DE7" s="780"/>
      <c r="DF7" s="781"/>
      <c r="DG7" s="779" t="s">
        <v>563</v>
      </c>
      <c r="DH7" s="780"/>
      <c r="DI7" s="780"/>
      <c r="DJ7" s="780"/>
      <c r="DK7" s="781"/>
      <c r="DL7" s="779" t="s">
        <v>563</v>
      </c>
      <c r="DM7" s="780"/>
      <c r="DN7" s="780"/>
      <c r="DO7" s="780"/>
      <c r="DP7" s="781"/>
      <c r="DQ7" s="779" t="s">
        <v>563</v>
      </c>
      <c r="DR7" s="780"/>
      <c r="DS7" s="780"/>
      <c r="DT7" s="780"/>
      <c r="DU7" s="781"/>
      <c r="DV7" s="782"/>
      <c r="DW7" s="783"/>
      <c r="DX7" s="783"/>
      <c r="DY7" s="783"/>
      <c r="DZ7" s="784"/>
      <c r="EA7" s="230"/>
    </row>
    <row r="8" spans="1:131" s="231" customFormat="1" ht="26.25" customHeight="1" x14ac:dyDescent="0.15">
      <c r="A8" s="234">
        <v>2</v>
      </c>
      <c r="B8" s="816" t="s">
        <v>386</v>
      </c>
      <c r="C8" s="817"/>
      <c r="D8" s="817"/>
      <c r="E8" s="817"/>
      <c r="F8" s="817"/>
      <c r="G8" s="817"/>
      <c r="H8" s="817"/>
      <c r="I8" s="817"/>
      <c r="J8" s="817"/>
      <c r="K8" s="817"/>
      <c r="L8" s="817"/>
      <c r="M8" s="817"/>
      <c r="N8" s="817"/>
      <c r="O8" s="817"/>
      <c r="P8" s="818"/>
      <c r="Q8" s="819">
        <v>29</v>
      </c>
      <c r="R8" s="820"/>
      <c r="S8" s="820"/>
      <c r="T8" s="820"/>
      <c r="U8" s="820"/>
      <c r="V8" s="820">
        <v>29</v>
      </c>
      <c r="W8" s="820"/>
      <c r="X8" s="820"/>
      <c r="Y8" s="820"/>
      <c r="Z8" s="820"/>
      <c r="AA8" s="820">
        <v>1</v>
      </c>
      <c r="AB8" s="820"/>
      <c r="AC8" s="820"/>
      <c r="AD8" s="820"/>
      <c r="AE8" s="821"/>
      <c r="AF8" s="822">
        <v>1</v>
      </c>
      <c r="AG8" s="823"/>
      <c r="AH8" s="823"/>
      <c r="AI8" s="823"/>
      <c r="AJ8" s="824"/>
      <c r="AK8" s="805" t="s">
        <v>563</v>
      </c>
      <c r="AL8" s="806"/>
      <c r="AM8" s="806"/>
      <c r="AN8" s="806"/>
      <c r="AO8" s="806"/>
      <c r="AP8" s="806" t="s">
        <v>563</v>
      </c>
      <c r="AQ8" s="806"/>
      <c r="AR8" s="806"/>
      <c r="AS8" s="806"/>
      <c r="AT8" s="806"/>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c r="BS8" s="809" t="s">
        <v>571</v>
      </c>
      <c r="BT8" s="810"/>
      <c r="BU8" s="810"/>
      <c r="BV8" s="810"/>
      <c r="BW8" s="810"/>
      <c r="BX8" s="810"/>
      <c r="BY8" s="810"/>
      <c r="BZ8" s="810"/>
      <c r="CA8" s="810"/>
      <c r="CB8" s="810"/>
      <c r="CC8" s="810"/>
      <c r="CD8" s="810"/>
      <c r="CE8" s="810"/>
      <c r="CF8" s="810"/>
      <c r="CG8" s="811"/>
      <c r="CH8" s="812">
        <v>4</v>
      </c>
      <c r="CI8" s="813"/>
      <c r="CJ8" s="813"/>
      <c r="CK8" s="813"/>
      <c r="CL8" s="814"/>
      <c r="CM8" s="812">
        <v>151</v>
      </c>
      <c r="CN8" s="813"/>
      <c r="CO8" s="813"/>
      <c r="CP8" s="813"/>
      <c r="CQ8" s="814"/>
      <c r="CR8" s="812">
        <v>90</v>
      </c>
      <c r="CS8" s="813"/>
      <c r="CT8" s="813"/>
      <c r="CU8" s="813"/>
      <c r="CV8" s="814"/>
      <c r="CW8" s="812">
        <v>10</v>
      </c>
      <c r="CX8" s="813"/>
      <c r="CY8" s="813"/>
      <c r="CZ8" s="813"/>
      <c r="DA8" s="814"/>
      <c r="DB8" s="812" t="s">
        <v>563</v>
      </c>
      <c r="DC8" s="813"/>
      <c r="DD8" s="813"/>
      <c r="DE8" s="813"/>
      <c r="DF8" s="814"/>
      <c r="DG8" s="812" t="s">
        <v>563</v>
      </c>
      <c r="DH8" s="813"/>
      <c r="DI8" s="813"/>
      <c r="DJ8" s="813"/>
      <c r="DK8" s="814"/>
      <c r="DL8" s="812" t="s">
        <v>563</v>
      </c>
      <c r="DM8" s="813"/>
      <c r="DN8" s="813"/>
      <c r="DO8" s="813"/>
      <c r="DP8" s="814"/>
      <c r="DQ8" s="812" t="s">
        <v>563</v>
      </c>
      <c r="DR8" s="813"/>
      <c r="DS8" s="813"/>
      <c r="DT8" s="813"/>
      <c r="DU8" s="814"/>
      <c r="DV8" s="809"/>
      <c r="DW8" s="810"/>
      <c r="DX8" s="810"/>
      <c r="DY8" s="810"/>
      <c r="DZ8" s="815"/>
      <c r="EA8" s="230"/>
    </row>
    <row r="9" spans="1:131" s="231" customFormat="1" ht="26.25" customHeight="1" x14ac:dyDescent="0.15">
      <c r="A9" s="234">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0"/>
    </row>
    <row r="10" spans="1:131" s="231" customFormat="1" ht="26.25" customHeight="1" x14ac:dyDescent="0.15">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0"/>
    </row>
    <row r="11" spans="1:131" s="231" customFormat="1" ht="26.25" customHeight="1" x14ac:dyDescent="0.15">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0"/>
    </row>
    <row r="12" spans="1:131" s="231" customFormat="1" ht="26.25" customHeight="1" x14ac:dyDescent="0.15">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0"/>
    </row>
    <row r="13" spans="1:131" s="231" customFormat="1" ht="26.25" customHeight="1" x14ac:dyDescent="0.15">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0"/>
    </row>
    <row r="14" spans="1:131" s="231" customFormat="1" ht="26.25" customHeight="1" x14ac:dyDescent="0.15">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0"/>
    </row>
    <row r="15" spans="1:131" s="231" customFormat="1" ht="26.25" customHeight="1" x14ac:dyDescent="0.15">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0"/>
    </row>
    <row r="16" spans="1:131" s="231" customFormat="1" ht="26.25" customHeight="1" x14ac:dyDescent="0.15">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0"/>
    </row>
    <row r="17" spans="1:131" s="231" customFormat="1" ht="26.25" customHeight="1" x14ac:dyDescent="0.15">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0"/>
    </row>
    <row r="18" spans="1:131" s="231" customFormat="1" ht="26.25" customHeight="1" x14ac:dyDescent="0.15">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0"/>
    </row>
    <row r="19" spans="1:131" s="231" customFormat="1" ht="26.25" customHeight="1" x14ac:dyDescent="0.15">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0"/>
    </row>
    <row r="20" spans="1:131" s="231" customFormat="1" ht="26.25" customHeight="1" x14ac:dyDescent="0.15">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0"/>
    </row>
    <row r="21" spans="1:131" s="231" customFormat="1" ht="26.25" customHeight="1" thickBot="1" x14ac:dyDescent="0.2">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0"/>
    </row>
    <row r="22" spans="1:131" s="231" customFormat="1" ht="26.25" customHeight="1" x14ac:dyDescent="0.15">
      <c r="A22" s="234">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387</v>
      </c>
      <c r="BA22" s="842"/>
      <c r="BB22" s="842"/>
      <c r="BC22" s="842"/>
      <c r="BD22" s="843"/>
      <c r="BE22" s="229"/>
      <c r="BF22" s="229"/>
      <c r="BG22" s="229"/>
      <c r="BH22" s="229"/>
      <c r="BI22" s="229"/>
      <c r="BJ22" s="229"/>
      <c r="BK22" s="229"/>
      <c r="BL22" s="229"/>
      <c r="BM22" s="229"/>
      <c r="BN22" s="229"/>
      <c r="BO22" s="229"/>
      <c r="BP22" s="229"/>
      <c r="BQ22" s="234">
        <v>16</v>
      </c>
      <c r="BR22" s="235"/>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0"/>
    </row>
    <row r="23" spans="1:131" s="231" customFormat="1" ht="26.25" customHeight="1" thickBot="1" x14ac:dyDescent="0.2">
      <c r="A23" s="236" t="s">
        <v>388</v>
      </c>
      <c r="B23" s="825" t="s">
        <v>389</v>
      </c>
      <c r="C23" s="826"/>
      <c r="D23" s="826"/>
      <c r="E23" s="826"/>
      <c r="F23" s="826"/>
      <c r="G23" s="826"/>
      <c r="H23" s="826"/>
      <c r="I23" s="826"/>
      <c r="J23" s="826"/>
      <c r="K23" s="826"/>
      <c r="L23" s="826"/>
      <c r="M23" s="826"/>
      <c r="N23" s="826"/>
      <c r="O23" s="826"/>
      <c r="P23" s="827"/>
      <c r="Q23" s="828">
        <v>2596</v>
      </c>
      <c r="R23" s="829"/>
      <c r="S23" s="829"/>
      <c r="T23" s="829"/>
      <c r="U23" s="829"/>
      <c r="V23" s="829">
        <v>2472</v>
      </c>
      <c r="W23" s="829"/>
      <c r="X23" s="829"/>
      <c r="Y23" s="829"/>
      <c r="Z23" s="829"/>
      <c r="AA23" s="829">
        <v>124</v>
      </c>
      <c r="AB23" s="829"/>
      <c r="AC23" s="829"/>
      <c r="AD23" s="829"/>
      <c r="AE23" s="830"/>
      <c r="AF23" s="831">
        <v>80</v>
      </c>
      <c r="AG23" s="829"/>
      <c r="AH23" s="829"/>
      <c r="AI23" s="829"/>
      <c r="AJ23" s="832"/>
      <c r="AK23" s="833"/>
      <c r="AL23" s="834"/>
      <c r="AM23" s="834"/>
      <c r="AN23" s="834"/>
      <c r="AO23" s="834"/>
      <c r="AP23" s="829">
        <v>1659</v>
      </c>
      <c r="AQ23" s="829"/>
      <c r="AR23" s="829"/>
      <c r="AS23" s="829"/>
      <c r="AT23" s="829"/>
      <c r="AU23" s="845"/>
      <c r="AV23" s="845"/>
      <c r="AW23" s="845"/>
      <c r="AX23" s="845"/>
      <c r="AY23" s="846"/>
      <c r="AZ23" s="847" t="s">
        <v>390</v>
      </c>
      <c r="BA23" s="848"/>
      <c r="BB23" s="848"/>
      <c r="BC23" s="848"/>
      <c r="BD23" s="849"/>
      <c r="BE23" s="229"/>
      <c r="BF23" s="229"/>
      <c r="BG23" s="229"/>
      <c r="BH23" s="229"/>
      <c r="BI23" s="229"/>
      <c r="BJ23" s="229"/>
      <c r="BK23" s="229"/>
      <c r="BL23" s="229"/>
      <c r="BM23" s="229"/>
      <c r="BN23" s="229"/>
      <c r="BO23" s="229"/>
      <c r="BP23" s="229"/>
      <c r="BQ23" s="234">
        <v>17</v>
      </c>
      <c r="BR23" s="235"/>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0"/>
    </row>
    <row r="24" spans="1:131" s="231" customFormat="1" ht="26.25" customHeight="1" x14ac:dyDescent="0.15">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8"/>
      <c r="BA24" s="228"/>
      <c r="BB24" s="228"/>
      <c r="BC24" s="228"/>
      <c r="BD24" s="228"/>
      <c r="BE24" s="229"/>
      <c r="BF24" s="229"/>
      <c r="BG24" s="229"/>
      <c r="BH24" s="229"/>
      <c r="BI24" s="229"/>
      <c r="BJ24" s="229"/>
      <c r="BK24" s="229"/>
      <c r="BL24" s="229"/>
      <c r="BM24" s="229"/>
      <c r="BN24" s="229"/>
      <c r="BO24" s="229"/>
      <c r="BP24" s="229"/>
      <c r="BQ24" s="234">
        <v>18</v>
      </c>
      <c r="BR24" s="235"/>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0"/>
    </row>
    <row r="25" spans="1:131" ht="26.25" customHeight="1" thickBot="1" x14ac:dyDescent="0.2">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6"/>
    </row>
    <row r="26" spans="1:131" ht="26.25" customHeight="1" x14ac:dyDescent="0.15">
      <c r="A26" s="763" t="s">
        <v>368</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375</v>
      </c>
      <c r="BF26" s="770"/>
      <c r="BG26" s="770"/>
      <c r="BH26" s="770"/>
      <c r="BI26" s="776"/>
      <c r="BJ26" s="228"/>
      <c r="BK26" s="228"/>
      <c r="BL26" s="228"/>
      <c r="BM26" s="228"/>
      <c r="BN26" s="228"/>
      <c r="BO26" s="237"/>
      <c r="BP26" s="237"/>
      <c r="BQ26" s="234">
        <v>20</v>
      </c>
      <c r="BR26" s="235"/>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6"/>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6"/>
    </row>
    <row r="28" spans="1:131" ht="26.25" customHeight="1" thickTop="1" x14ac:dyDescent="0.15">
      <c r="A28" s="238">
        <v>1</v>
      </c>
      <c r="B28" s="785" t="s">
        <v>401</v>
      </c>
      <c r="C28" s="786"/>
      <c r="D28" s="786"/>
      <c r="E28" s="786"/>
      <c r="F28" s="786"/>
      <c r="G28" s="786"/>
      <c r="H28" s="786"/>
      <c r="I28" s="786"/>
      <c r="J28" s="786"/>
      <c r="K28" s="786"/>
      <c r="L28" s="786"/>
      <c r="M28" s="786"/>
      <c r="N28" s="786"/>
      <c r="O28" s="786"/>
      <c r="P28" s="787"/>
      <c r="Q28" s="858">
        <v>414</v>
      </c>
      <c r="R28" s="859"/>
      <c r="S28" s="859"/>
      <c r="T28" s="859"/>
      <c r="U28" s="859"/>
      <c r="V28" s="859">
        <v>413</v>
      </c>
      <c r="W28" s="859"/>
      <c r="X28" s="859"/>
      <c r="Y28" s="859"/>
      <c r="Z28" s="859"/>
      <c r="AA28" s="859">
        <v>1</v>
      </c>
      <c r="AB28" s="859"/>
      <c r="AC28" s="859"/>
      <c r="AD28" s="859"/>
      <c r="AE28" s="860"/>
      <c r="AF28" s="861">
        <v>1</v>
      </c>
      <c r="AG28" s="859"/>
      <c r="AH28" s="859"/>
      <c r="AI28" s="859"/>
      <c r="AJ28" s="862"/>
      <c r="AK28" s="863">
        <v>61</v>
      </c>
      <c r="AL28" s="864"/>
      <c r="AM28" s="864"/>
      <c r="AN28" s="864"/>
      <c r="AO28" s="864"/>
      <c r="AP28" s="864" t="s">
        <v>563</v>
      </c>
      <c r="AQ28" s="864"/>
      <c r="AR28" s="864"/>
      <c r="AS28" s="864"/>
      <c r="AT28" s="864"/>
      <c r="AU28" s="864" t="s">
        <v>563</v>
      </c>
      <c r="AV28" s="864"/>
      <c r="AW28" s="864"/>
      <c r="AX28" s="864"/>
      <c r="AY28" s="864"/>
      <c r="AZ28" s="865" t="s">
        <v>563</v>
      </c>
      <c r="BA28" s="865"/>
      <c r="BB28" s="865"/>
      <c r="BC28" s="865"/>
      <c r="BD28" s="865"/>
      <c r="BE28" s="856"/>
      <c r="BF28" s="856"/>
      <c r="BG28" s="856"/>
      <c r="BH28" s="856"/>
      <c r="BI28" s="857"/>
      <c r="BJ28" s="228"/>
      <c r="BK28" s="228"/>
      <c r="BL28" s="228"/>
      <c r="BM28" s="228"/>
      <c r="BN28" s="228"/>
      <c r="BO28" s="237"/>
      <c r="BP28" s="237"/>
      <c r="BQ28" s="234">
        <v>22</v>
      </c>
      <c r="BR28" s="235"/>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6"/>
    </row>
    <row r="29" spans="1:131" ht="26.25" customHeight="1" x14ac:dyDescent="0.15">
      <c r="A29" s="238">
        <v>2</v>
      </c>
      <c r="B29" s="816" t="s">
        <v>402</v>
      </c>
      <c r="C29" s="817"/>
      <c r="D29" s="817"/>
      <c r="E29" s="817"/>
      <c r="F29" s="817"/>
      <c r="G29" s="817"/>
      <c r="H29" s="817"/>
      <c r="I29" s="817"/>
      <c r="J29" s="817"/>
      <c r="K29" s="817"/>
      <c r="L29" s="817"/>
      <c r="M29" s="817"/>
      <c r="N29" s="817"/>
      <c r="O29" s="817"/>
      <c r="P29" s="818"/>
      <c r="Q29" s="819">
        <v>471</v>
      </c>
      <c r="R29" s="820"/>
      <c r="S29" s="820"/>
      <c r="T29" s="820"/>
      <c r="U29" s="820"/>
      <c r="V29" s="820">
        <v>467</v>
      </c>
      <c r="W29" s="820"/>
      <c r="X29" s="820"/>
      <c r="Y29" s="820"/>
      <c r="Z29" s="820"/>
      <c r="AA29" s="820">
        <v>4</v>
      </c>
      <c r="AB29" s="820"/>
      <c r="AC29" s="820"/>
      <c r="AD29" s="820"/>
      <c r="AE29" s="821"/>
      <c r="AF29" s="822">
        <v>4</v>
      </c>
      <c r="AG29" s="823"/>
      <c r="AH29" s="823"/>
      <c r="AI29" s="823"/>
      <c r="AJ29" s="824"/>
      <c r="AK29" s="870">
        <v>104</v>
      </c>
      <c r="AL29" s="866"/>
      <c r="AM29" s="866"/>
      <c r="AN29" s="866"/>
      <c r="AO29" s="866"/>
      <c r="AP29" s="866" t="s">
        <v>563</v>
      </c>
      <c r="AQ29" s="866"/>
      <c r="AR29" s="866"/>
      <c r="AS29" s="866"/>
      <c r="AT29" s="866"/>
      <c r="AU29" s="866" t="s">
        <v>563</v>
      </c>
      <c r="AV29" s="866"/>
      <c r="AW29" s="866"/>
      <c r="AX29" s="866"/>
      <c r="AY29" s="866"/>
      <c r="AZ29" s="867" t="s">
        <v>563</v>
      </c>
      <c r="BA29" s="867"/>
      <c r="BB29" s="867"/>
      <c r="BC29" s="867"/>
      <c r="BD29" s="867"/>
      <c r="BE29" s="868"/>
      <c r="BF29" s="868"/>
      <c r="BG29" s="868"/>
      <c r="BH29" s="868"/>
      <c r="BI29" s="869"/>
      <c r="BJ29" s="228"/>
      <c r="BK29" s="228"/>
      <c r="BL29" s="228"/>
      <c r="BM29" s="228"/>
      <c r="BN29" s="228"/>
      <c r="BO29" s="237"/>
      <c r="BP29" s="237"/>
      <c r="BQ29" s="234">
        <v>23</v>
      </c>
      <c r="BR29" s="235"/>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6"/>
    </row>
    <row r="30" spans="1:131" ht="26.25" customHeight="1" x14ac:dyDescent="0.15">
      <c r="A30" s="238">
        <v>3</v>
      </c>
      <c r="B30" s="816" t="s">
        <v>403</v>
      </c>
      <c r="C30" s="817"/>
      <c r="D30" s="817"/>
      <c r="E30" s="817"/>
      <c r="F30" s="817"/>
      <c r="G30" s="817"/>
      <c r="H30" s="817"/>
      <c r="I30" s="817"/>
      <c r="J30" s="817"/>
      <c r="K30" s="817"/>
      <c r="L30" s="817"/>
      <c r="M30" s="817"/>
      <c r="N30" s="817"/>
      <c r="O30" s="817"/>
      <c r="P30" s="818"/>
      <c r="Q30" s="819">
        <v>90</v>
      </c>
      <c r="R30" s="820"/>
      <c r="S30" s="820"/>
      <c r="T30" s="820"/>
      <c r="U30" s="820"/>
      <c r="V30" s="820">
        <v>89</v>
      </c>
      <c r="W30" s="820"/>
      <c r="X30" s="820"/>
      <c r="Y30" s="820"/>
      <c r="Z30" s="820"/>
      <c r="AA30" s="820">
        <v>1</v>
      </c>
      <c r="AB30" s="820"/>
      <c r="AC30" s="820"/>
      <c r="AD30" s="820"/>
      <c r="AE30" s="821"/>
      <c r="AF30" s="822">
        <v>1</v>
      </c>
      <c r="AG30" s="823"/>
      <c r="AH30" s="823"/>
      <c r="AI30" s="823"/>
      <c r="AJ30" s="824"/>
      <c r="AK30" s="870">
        <v>20</v>
      </c>
      <c r="AL30" s="866"/>
      <c r="AM30" s="866"/>
      <c r="AN30" s="866"/>
      <c r="AO30" s="866"/>
      <c r="AP30" s="866" t="s">
        <v>563</v>
      </c>
      <c r="AQ30" s="866"/>
      <c r="AR30" s="866"/>
      <c r="AS30" s="866"/>
      <c r="AT30" s="866"/>
      <c r="AU30" s="866" t="s">
        <v>563</v>
      </c>
      <c r="AV30" s="866"/>
      <c r="AW30" s="866"/>
      <c r="AX30" s="866"/>
      <c r="AY30" s="866"/>
      <c r="AZ30" s="867" t="s">
        <v>563</v>
      </c>
      <c r="BA30" s="867"/>
      <c r="BB30" s="867"/>
      <c r="BC30" s="867"/>
      <c r="BD30" s="867"/>
      <c r="BE30" s="868"/>
      <c r="BF30" s="868"/>
      <c r="BG30" s="868"/>
      <c r="BH30" s="868"/>
      <c r="BI30" s="869"/>
      <c r="BJ30" s="228"/>
      <c r="BK30" s="228"/>
      <c r="BL30" s="228"/>
      <c r="BM30" s="228"/>
      <c r="BN30" s="228"/>
      <c r="BO30" s="237"/>
      <c r="BP30" s="237"/>
      <c r="BQ30" s="234">
        <v>24</v>
      </c>
      <c r="BR30" s="235"/>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6"/>
    </row>
    <row r="31" spans="1:131" ht="26.25" customHeight="1" x14ac:dyDescent="0.15">
      <c r="A31" s="238">
        <v>4</v>
      </c>
      <c r="B31" s="816" t="s">
        <v>404</v>
      </c>
      <c r="C31" s="817"/>
      <c r="D31" s="817"/>
      <c r="E31" s="817"/>
      <c r="F31" s="817"/>
      <c r="G31" s="817"/>
      <c r="H31" s="817"/>
      <c r="I31" s="817"/>
      <c r="J31" s="817"/>
      <c r="K31" s="817"/>
      <c r="L31" s="817"/>
      <c r="M31" s="817"/>
      <c r="N31" s="817"/>
      <c r="O31" s="817"/>
      <c r="P31" s="818"/>
      <c r="Q31" s="819">
        <v>120</v>
      </c>
      <c r="R31" s="820"/>
      <c r="S31" s="820"/>
      <c r="T31" s="820"/>
      <c r="U31" s="820"/>
      <c r="V31" s="820">
        <v>108</v>
      </c>
      <c r="W31" s="820"/>
      <c r="X31" s="820"/>
      <c r="Y31" s="820"/>
      <c r="Z31" s="820"/>
      <c r="AA31" s="820">
        <v>12</v>
      </c>
      <c r="AB31" s="820"/>
      <c r="AC31" s="820"/>
      <c r="AD31" s="820"/>
      <c r="AE31" s="821"/>
      <c r="AF31" s="822">
        <v>12</v>
      </c>
      <c r="AG31" s="823"/>
      <c r="AH31" s="823"/>
      <c r="AI31" s="823"/>
      <c r="AJ31" s="824"/>
      <c r="AK31" s="870">
        <v>69</v>
      </c>
      <c r="AL31" s="866"/>
      <c r="AM31" s="866"/>
      <c r="AN31" s="866"/>
      <c r="AO31" s="866"/>
      <c r="AP31" s="866">
        <v>347</v>
      </c>
      <c r="AQ31" s="866"/>
      <c r="AR31" s="866"/>
      <c r="AS31" s="866"/>
      <c r="AT31" s="866"/>
      <c r="AU31" s="866">
        <v>276</v>
      </c>
      <c r="AV31" s="866"/>
      <c r="AW31" s="866"/>
      <c r="AX31" s="866"/>
      <c r="AY31" s="866"/>
      <c r="AZ31" s="867" t="s">
        <v>563</v>
      </c>
      <c r="BA31" s="867"/>
      <c r="BB31" s="867"/>
      <c r="BC31" s="867"/>
      <c r="BD31" s="867"/>
      <c r="BE31" s="868" t="s">
        <v>405</v>
      </c>
      <c r="BF31" s="868"/>
      <c r="BG31" s="868"/>
      <c r="BH31" s="868"/>
      <c r="BI31" s="869"/>
      <c r="BJ31" s="228"/>
      <c r="BK31" s="228"/>
      <c r="BL31" s="228"/>
      <c r="BM31" s="228"/>
      <c r="BN31" s="228"/>
      <c r="BO31" s="237"/>
      <c r="BP31" s="237"/>
      <c r="BQ31" s="234">
        <v>25</v>
      </c>
      <c r="BR31" s="235"/>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6"/>
    </row>
    <row r="32" spans="1:131" ht="26.25" customHeight="1" x14ac:dyDescent="0.15">
      <c r="A32" s="238">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28"/>
      <c r="BK32" s="228"/>
      <c r="BL32" s="228"/>
      <c r="BM32" s="228"/>
      <c r="BN32" s="228"/>
      <c r="BO32" s="237"/>
      <c r="BP32" s="237"/>
      <c r="BQ32" s="234">
        <v>26</v>
      </c>
      <c r="BR32" s="235"/>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6"/>
    </row>
    <row r="33" spans="1:131" ht="26.25" customHeight="1" x14ac:dyDescent="0.15">
      <c r="A33" s="238">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28"/>
      <c r="BK33" s="228"/>
      <c r="BL33" s="228"/>
      <c r="BM33" s="228"/>
      <c r="BN33" s="228"/>
      <c r="BO33" s="237"/>
      <c r="BP33" s="237"/>
      <c r="BQ33" s="234">
        <v>27</v>
      </c>
      <c r="BR33" s="235"/>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6"/>
    </row>
    <row r="34" spans="1:131" ht="26.25" customHeight="1" x14ac:dyDescent="0.15">
      <c r="A34" s="238">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28"/>
      <c r="BK34" s="228"/>
      <c r="BL34" s="228"/>
      <c r="BM34" s="228"/>
      <c r="BN34" s="228"/>
      <c r="BO34" s="237"/>
      <c r="BP34" s="237"/>
      <c r="BQ34" s="234">
        <v>28</v>
      </c>
      <c r="BR34" s="235"/>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6"/>
    </row>
    <row r="35" spans="1:131" ht="26.25" customHeight="1" x14ac:dyDescent="0.15">
      <c r="A35" s="238">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28"/>
      <c r="BK35" s="228"/>
      <c r="BL35" s="228"/>
      <c r="BM35" s="228"/>
      <c r="BN35" s="228"/>
      <c r="BO35" s="237"/>
      <c r="BP35" s="237"/>
      <c r="BQ35" s="234">
        <v>29</v>
      </c>
      <c r="BR35" s="235"/>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6"/>
    </row>
    <row r="36" spans="1:131" ht="26.25" customHeight="1" x14ac:dyDescent="0.15">
      <c r="A36" s="238">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28"/>
      <c r="BK36" s="228"/>
      <c r="BL36" s="228"/>
      <c r="BM36" s="228"/>
      <c r="BN36" s="228"/>
      <c r="BO36" s="237"/>
      <c r="BP36" s="237"/>
      <c r="BQ36" s="234">
        <v>30</v>
      </c>
      <c r="BR36" s="235"/>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6"/>
    </row>
    <row r="37" spans="1:131" ht="26.25" customHeight="1" x14ac:dyDescent="0.15">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28"/>
      <c r="BK37" s="228"/>
      <c r="BL37" s="228"/>
      <c r="BM37" s="228"/>
      <c r="BN37" s="228"/>
      <c r="BO37" s="237"/>
      <c r="BP37" s="237"/>
      <c r="BQ37" s="234">
        <v>31</v>
      </c>
      <c r="BR37" s="235"/>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6"/>
    </row>
    <row r="38" spans="1:131" ht="26.25" customHeight="1" x14ac:dyDescent="0.15">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28"/>
      <c r="BK38" s="228"/>
      <c r="BL38" s="228"/>
      <c r="BM38" s="228"/>
      <c r="BN38" s="228"/>
      <c r="BO38" s="237"/>
      <c r="BP38" s="237"/>
      <c r="BQ38" s="234">
        <v>32</v>
      </c>
      <c r="BR38" s="235"/>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6"/>
    </row>
    <row r="39" spans="1:131" ht="26.25" customHeight="1" x14ac:dyDescent="0.15">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28"/>
      <c r="BK39" s="228"/>
      <c r="BL39" s="228"/>
      <c r="BM39" s="228"/>
      <c r="BN39" s="228"/>
      <c r="BO39" s="237"/>
      <c r="BP39" s="237"/>
      <c r="BQ39" s="234">
        <v>33</v>
      </c>
      <c r="BR39" s="235"/>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6"/>
    </row>
    <row r="40" spans="1:131" ht="26.25" customHeight="1" x14ac:dyDescent="0.15">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28"/>
      <c r="BK40" s="228"/>
      <c r="BL40" s="228"/>
      <c r="BM40" s="228"/>
      <c r="BN40" s="228"/>
      <c r="BO40" s="237"/>
      <c r="BP40" s="237"/>
      <c r="BQ40" s="234">
        <v>34</v>
      </c>
      <c r="BR40" s="235"/>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6"/>
    </row>
    <row r="41" spans="1:131" ht="26.25" customHeight="1" x14ac:dyDescent="0.15">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28"/>
      <c r="BK41" s="228"/>
      <c r="BL41" s="228"/>
      <c r="BM41" s="228"/>
      <c r="BN41" s="228"/>
      <c r="BO41" s="237"/>
      <c r="BP41" s="237"/>
      <c r="BQ41" s="234">
        <v>35</v>
      </c>
      <c r="BR41" s="235"/>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6"/>
    </row>
    <row r="42" spans="1:131" ht="26.25" customHeight="1" x14ac:dyDescent="0.15">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28"/>
      <c r="BK42" s="228"/>
      <c r="BL42" s="228"/>
      <c r="BM42" s="228"/>
      <c r="BN42" s="228"/>
      <c r="BO42" s="237"/>
      <c r="BP42" s="237"/>
      <c r="BQ42" s="234">
        <v>36</v>
      </c>
      <c r="BR42" s="235"/>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6"/>
    </row>
    <row r="43" spans="1:131" ht="26.25" customHeight="1" x14ac:dyDescent="0.15">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28"/>
      <c r="BK43" s="228"/>
      <c r="BL43" s="228"/>
      <c r="BM43" s="228"/>
      <c r="BN43" s="228"/>
      <c r="BO43" s="237"/>
      <c r="BP43" s="237"/>
      <c r="BQ43" s="234">
        <v>37</v>
      </c>
      <c r="BR43" s="235"/>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6"/>
    </row>
    <row r="44" spans="1:131" ht="26.25" customHeight="1" x14ac:dyDescent="0.15">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28"/>
      <c r="BK44" s="228"/>
      <c r="BL44" s="228"/>
      <c r="BM44" s="228"/>
      <c r="BN44" s="228"/>
      <c r="BO44" s="237"/>
      <c r="BP44" s="237"/>
      <c r="BQ44" s="234">
        <v>38</v>
      </c>
      <c r="BR44" s="235"/>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6"/>
    </row>
    <row r="45" spans="1:131" ht="26.25" customHeight="1" x14ac:dyDescent="0.15">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28"/>
      <c r="BK45" s="228"/>
      <c r="BL45" s="228"/>
      <c r="BM45" s="228"/>
      <c r="BN45" s="228"/>
      <c r="BO45" s="237"/>
      <c r="BP45" s="237"/>
      <c r="BQ45" s="234">
        <v>39</v>
      </c>
      <c r="BR45" s="235"/>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6"/>
    </row>
    <row r="46" spans="1:131" ht="26.25" customHeight="1" x14ac:dyDescent="0.15">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28"/>
      <c r="BK46" s="228"/>
      <c r="BL46" s="228"/>
      <c r="BM46" s="228"/>
      <c r="BN46" s="228"/>
      <c r="BO46" s="237"/>
      <c r="BP46" s="237"/>
      <c r="BQ46" s="234">
        <v>40</v>
      </c>
      <c r="BR46" s="235"/>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6"/>
    </row>
    <row r="47" spans="1:131" ht="26.25" customHeight="1" x14ac:dyDescent="0.15">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28"/>
      <c r="BK47" s="228"/>
      <c r="BL47" s="228"/>
      <c r="BM47" s="228"/>
      <c r="BN47" s="228"/>
      <c r="BO47" s="237"/>
      <c r="BP47" s="237"/>
      <c r="BQ47" s="234">
        <v>41</v>
      </c>
      <c r="BR47" s="235"/>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6"/>
    </row>
    <row r="48" spans="1:131" ht="26.25" customHeight="1" x14ac:dyDescent="0.15">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28"/>
      <c r="BK48" s="228"/>
      <c r="BL48" s="228"/>
      <c r="BM48" s="228"/>
      <c r="BN48" s="228"/>
      <c r="BO48" s="237"/>
      <c r="BP48" s="237"/>
      <c r="BQ48" s="234">
        <v>42</v>
      </c>
      <c r="BR48" s="235"/>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6"/>
    </row>
    <row r="49" spans="1:131" ht="26.25" customHeight="1" x14ac:dyDescent="0.15">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28"/>
      <c r="BK49" s="228"/>
      <c r="BL49" s="228"/>
      <c r="BM49" s="228"/>
      <c r="BN49" s="228"/>
      <c r="BO49" s="237"/>
      <c r="BP49" s="237"/>
      <c r="BQ49" s="234">
        <v>43</v>
      </c>
      <c r="BR49" s="235"/>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6"/>
    </row>
    <row r="50" spans="1:131" ht="26.25" customHeight="1" x14ac:dyDescent="0.15">
      <c r="A50" s="234">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28"/>
      <c r="BK50" s="228"/>
      <c r="BL50" s="228"/>
      <c r="BM50" s="228"/>
      <c r="BN50" s="228"/>
      <c r="BO50" s="237"/>
      <c r="BP50" s="237"/>
      <c r="BQ50" s="234">
        <v>44</v>
      </c>
      <c r="BR50" s="235"/>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6"/>
    </row>
    <row r="51" spans="1:131" ht="26.25" customHeight="1" x14ac:dyDescent="0.15">
      <c r="A51" s="234">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28"/>
      <c r="BK51" s="228"/>
      <c r="BL51" s="228"/>
      <c r="BM51" s="228"/>
      <c r="BN51" s="228"/>
      <c r="BO51" s="237"/>
      <c r="BP51" s="237"/>
      <c r="BQ51" s="234">
        <v>45</v>
      </c>
      <c r="BR51" s="235"/>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6"/>
    </row>
    <row r="52" spans="1:131" ht="26.25" customHeight="1" x14ac:dyDescent="0.15">
      <c r="A52" s="234">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28"/>
      <c r="BK52" s="228"/>
      <c r="BL52" s="228"/>
      <c r="BM52" s="228"/>
      <c r="BN52" s="228"/>
      <c r="BO52" s="237"/>
      <c r="BP52" s="237"/>
      <c r="BQ52" s="234">
        <v>46</v>
      </c>
      <c r="BR52" s="235"/>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6"/>
    </row>
    <row r="53" spans="1:131" ht="26.25" customHeight="1" x14ac:dyDescent="0.15">
      <c r="A53" s="234">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28"/>
      <c r="BK53" s="228"/>
      <c r="BL53" s="228"/>
      <c r="BM53" s="228"/>
      <c r="BN53" s="228"/>
      <c r="BO53" s="237"/>
      <c r="BP53" s="237"/>
      <c r="BQ53" s="234">
        <v>47</v>
      </c>
      <c r="BR53" s="235"/>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6"/>
    </row>
    <row r="54" spans="1:131" ht="26.25" customHeight="1" x14ac:dyDescent="0.15">
      <c r="A54" s="234">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28"/>
      <c r="BK54" s="228"/>
      <c r="BL54" s="228"/>
      <c r="BM54" s="228"/>
      <c r="BN54" s="228"/>
      <c r="BO54" s="237"/>
      <c r="BP54" s="237"/>
      <c r="BQ54" s="234">
        <v>48</v>
      </c>
      <c r="BR54" s="235"/>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6"/>
    </row>
    <row r="55" spans="1:131" ht="26.25" customHeight="1" x14ac:dyDescent="0.15">
      <c r="A55" s="234">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28"/>
      <c r="BK55" s="228"/>
      <c r="BL55" s="228"/>
      <c r="BM55" s="228"/>
      <c r="BN55" s="228"/>
      <c r="BO55" s="237"/>
      <c r="BP55" s="237"/>
      <c r="BQ55" s="234">
        <v>49</v>
      </c>
      <c r="BR55" s="235"/>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6"/>
    </row>
    <row r="56" spans="1:131" ht="26.25" customHeight="1" x14ac:dyDescent="0.15">
      <c r="A56" s="234">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28"/>
      <c r="BK56" s="228"/>
      <c r="BL56" s="228"/>
      <c r="BM56" s="228"/>
      <c r="BN56" s="228"/>
      <c r="BO56" s="237"/>
      <c r="BP56" s="237"/>
      <c r="BQ56" s="234">
        <v>50</v>
      </c>
      <c r="BR56" s="235"/>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6"/>
    </row>
    <row r="57" spans="1:131" ht="26.25" customHeight="1" x14ac:dyDescent="0.15">
      <c r="A57" s="234">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28"/>
      <c r="BK57" s="228"/>
      <c r="BL57" s="228"/>
      <c r="BM57" s="228"/>
      <c r="BN57" s="228"/>
      <c r="BO57" s="237"/>
      <c r="BP57" s="237"/>
      <c r="BQ57" s="234">
        <v>51</v>
      </c>
      <c r="BR57" s="235"/>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6"/>
    </row>
    <row r="58" spans="1:131" ht="26.25" customHeight="1" x14ac:dyDescent="0.15">
      <c r="A58" s="234">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28"/>
      <c r="BK58" s="228"/>
      <c r="BL58" s="228"/>
      <c r="BM58" s="228"/>
      <c r="BN58" s="228"/>
      <c r="BO58" s="237"/>
      <c r="BP58" s="237"/>
      <c r="BQ58" s="234">
        <v>52</v>
      </c>
      <c r="BR58" s="235"/>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6"/>
    </row>
    <row r="59" spans="1:131" ht="26.25" customHeight="1" x14ac:dyDescent="0.15">
      <c r="A59" s="234">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28"/>
      <c r="BK59" s="228"/>
      <c r="BL59" s="228"/>
      <c r="BM59" s="228"/>
      <c r="BN59" s="228"/>
      <c r="BO59" s="237"/>
      <c r="BP59" s="237"/>
      <c r="BQ59" s="234">
        <v>53</v>
      </c>
      <c r="BR59" s="235"/>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6"/>
    </row>
    <row r="60" spans="1:131" ht="26.25" customHeight="1" x14ac:dyDescent="0.15">
      <c r="A60" s="234">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28"/>
      <c r="BK60" s="228"/>
      <c r="BL60" s="228"/>
      <c r="BM60" s="228"/>
      <c r="BN60" s="228"/>
      <c r="BO60" s="237"/>
      <c r="BP60" s="237"/>
      <c r="BQ60" s="234">
        <v>54</v>
      </c>
      <c r="BR60" s="235"/>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6"/>
    </row>
    <row r="61" spans="1:131" ht="26.25" customHeight="1" thickBot="1" x14ac:dyDescent="0.2">
      <c r="A61" s="234">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28"/>
      <c r="BK61" s="228"/>
      <c r="BL61" s="228"/>
      <c r="BM61" s="228"/>
      <c r="BN61" s="228"/>
      <c r="BO61" s="237"/>
      <c r="BP61" s="237"/>
      <c r="BQ61" s="234">
        <v>55</v>
      </c>
      <c r="BR61" s="235"/>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6"/>
    </row>
    <row r="62" spans="1:131" ht="26.25" customHeight="1" x14ac:dyDescent="0.15">
      <c r="A62" s="234">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406</v>
      </c>
      <c r="BK62" s="842"/>
      <c r="BL62" s="842"/>
      <c r="BM62" s="842"/>
      <c r="BN62" s="843"/>
      <c r="BO62" s="237"/>
      <c r="BP62" s="237"/>
      <c r="BQ62" s="234">
        <v>56</v>
      </c>
      <c r="BR62" s="235"/>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6"/>
    </row>
    <row r="63" spans="1:131" ht="26.25" customHeight="1" thickBot="1" x14ac:dyDescent="0.2">
      <c r="A63" s="236" t="s">
        <v>388</v>
      </c>
      <c r="B63" s="825" t="s">
        <v>407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v>
      </c>
      <c r="AG63" s="880"/>
      <c r="AH63" s="880"/>
      <c r="AI63" s="880"/>
      <c r="AJ63" s="881"/>
      <c r="AK63" s="882"/>
      <c r="AL63" s="877"/>
      <c r="AM63" s="877"/>
      <c r="AN63" s="877"/>
      <c r="AO63" s="877"/>
      <c r="AP63" s="880">
        <v>347</v>
      </c>
      <c r="AQ63" s="880"/>
      <c r="AR63" s="880"/>
      <c r="AS63" s="880"/>
      <c r="AT63" s="880"/>
      <c r="AU63" s="880">
        <v>276</v>
      </c>
      <c r="AV63" s="880"/>
      <c r="AW63" s="880"/>
      <c r="AX63" s="880"/>
      <c r="AY63" s="880"/>
      <c r="AZ63" s="884"/>
      <c r="BA63" s="884"/>
      <c r="BB63" s="884"/>
      <c r="BC63" s="884"/>
      <c r="BD63" s="884"/>
      <c r="BE63" s="885"/>
      <c r="BF63" s="885"/>
      <c r="BG63" s="885"/>
      <c r="BH63" s="885"/>
      <c r="BI63" s="886"/>
      <c r="BJ63" s="887" t="s">
        <v>408</v>
      </c>
      <c r="BK63" s="888"/>
      <c r="BL63" s="888"/>
      <c r="BM63" s="888"/>
      <c r="BN63" s="889"/>
      <c r="BO63" s="237"/>
      <c r="BP63" s="237"/>
      <c r="BQ63" s="234">
        <v>57</v>
      </c>
      <c r="BR63" s="235"/>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6"/>
    </row>
    <row r="66" spans="1:131" ht="26.25" customHeight="1" x14ac:dyDescent="0.15">
      <c r="A66" s="763" t="s">
        <v>410</v>
      </c>
      <c r="B66" s="764"/>
      <c r="C66" s="764"/>
      <c r="D66" s="764"/>
      <c r="E66" s="764"/>
      <c r="F66" s="764"/>
      <c r="G66" s="764"/>
      <c r="H66" s="764"/>
      <c r="I66" s="764"/>
      <c r="J66" s="764"/>
      <c r="K66" s="764"/>
      <c r="L66" s="764"/>
      <c r="M66" s="764"/>
      <c r="N66" s="764"/>
      <c r="O66" s="764"/>
      <c r="P66" s="765"/>
      <c r="Q66" s="769" t="s">
        <v>393</v>
      </c>
      <c r="R66" s="770"/>
      <c r="S66" s="770"/>
      <c r="T66" s="770"/>
      <c r="U66" s="771"/>
      <c r="V66" s="769" t="s">
        <v>394</v>
      </c>
      <c r="W66" s="770"/>
      <c r="X66" s="770"/>
      <c r="Y66" s="770"/>
      <c r="Z66" s="771"/>
      <c r="AA66" s="769" t="s">
        <v>395</v>
      </c>
      <c r="AB66" s="770"/>
      <c r="AC66" s="770"/>
      <c r="AD66" s="770"/>
      <c r="AE66" s="771"/>
      <c r="AF66" s="890" t="s">
        <v>396</v>
      </c>
      <c r="AG66" s="851"/>
      <c r="AH66" s="851"/>
      <c r="AI66" s="851"/>
      <c r="AJ66" s="891"/>
      <c r="AK66" s="769" t="s">
        <v>397</v>
      </c>
      <c r="AL66" s="764"/>
      <c r="AM66" s="764"/>
      <c r="AN66" s="764"/>
      <c r="AO66" s="765"/>
      <c r="AP66" s="769" t="s">
        <v>411</v>
      </c>
      <c r="AQ66" s="770"/>
      <c r="AR66" s="770"/>
      <c r="AS66" s="770"/>
      <c r="AT66" s="771"/>
      <c r="AU66" s="769" t="s">
        <v>412</v>
      </c>
      <c r="AV66" s="770"/>
      <c r="AW66" s="770"/>
      <c r="AX66" s="770"/>
      <c r="AY66" s="771"/>
      <c r="AZ66" s="769" t="s">
        <v>375</v>
      </c>
      <c r="BA66" s="770"/>
      <c r="BB66" s="770"/>
      <c r="BC66" s="770"/>
      <c r="BD66" s="776"/>
      <c r="BE66" s="237"/>
      <c r="BF66" s="237"/>
      <c r="BG66" s="237"/>
      <c r="BH66" s="237"/>
      <c r="BI66" s="237"/>
      <c r="BJ66" s="237"/>
      <c r="BK66" s="237"/>
      <c r="BL66" s="237"/>
      <c r="BM66" s="237"/>
      <c r="BN66" s="237"/>
      <c r="BO66" s="237"/>
      <c r="BP66" s="237"/>
      <c r="BQ66" s="234">
        <v>60</v>
      </c>
      <c r="BR66" s="239"/>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6"/>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6"/>
    </row>
    <row r="68" spans="1:131" ht="26.25" customHeight="1" thickTop="1" x14ac:dyDescent="0.15">
      <c r="A68" s="232">
        <v>1</v>
      </c>
      <c r="B68" s="905" t="s">
        <v>564</v>
      </c>
      <c r="C68" s="906"/>
      <c r="D68" s="906"/>
      <c r="E68" s="906"/>
      <c r="F68" s="906"/>
      <c r="G68" s="906"/>
      <c r="H68" s="906"/>
      <c r="I68" s="906"/>
      <c r="J68" s="906"/>
      <c r="K68" s="906"/>
      <c r="L68" s="906"/>
      <c r="M68" s="906"/>
      <c r="N68" s="906"/>
      <c r="O68" s="906"/>
      <c r="P68" s="907"/>
      <c r="Q68" s="908">
        <v>6920</v>
      </c>
      <c r="R68" s="902"/>
      <c r="S68" s="902"/>
      <c r="T68" s="902"/>
      <c r="U68" s="902"/>
      <c r="V68" s="902">
        <v>6618</v>
      </c>
      <c r="W68" s="902"/>
      <c r="X68" s="902"/>
      <c r="Y68" s="902"/>
      <c r="Z68" s="902"/>
      <c r="AA68" s="902">
        <v>302</v>
      </c>
      <c r="AB68" s="902"/>
      <c r="AC68" s="902"/>
      <c r="AD68" s="902"/>
      <c r="AE68" s="902"/>
      <c r="AF68" s="902">
        <v>213</v>
      </c>
      <c r="AG68" s="902"/>
      <c r="AH68" s="902"/>
      <c r="AI68" s="902"/>
      <c r="AJ68" s="902"/>
      <c r="AK68" s="902">
        <v>1074</v>
      </c>
      <c r="AL68" s="902"/>
      <c r="AM68" s="902"/>
      <c r="AN68" s="902"/>
      <c r="AO68" s="902"/>
      <c r="AP68" s="902">
        <v>2870</v>
      </c>
      <c r="AQ68" s="902"/>
      <c r="AR68" s="902"/>
      <c r="AS68" s="902"/>
      <c r="AT68" s="902"/>
      <c r="AU68" s="902">
        <v>25</v>
      </c>
      <c r="AV68" s="902"/>
      <c r="AW68" s="902"/>
      <c r="AX68" s="902"/>
      <c r="AY68" s="902"/>
      <c r="AZ68" s="903"/>
      <c r="BA68" s="903"/>
      <c r="BB68" s="903"/>
      <c r="BC68" s="903"/>
      <c r="BD68" s="904"/>
      <c r="BE68" s="237"/>
      <c r="BF68" s="237"/>
      <c r="BG68" s="237"/>
      <c r="BH68" s="237"/>
      <c r="BI68" s="237"/>
      <c r="BJ68" s="237"/>
      <c r="BK68" s="237"/>
      <c r="BL68" s="237"/>
      <c r="BM68" s="237"/>
      <c r="BN68" s="237"/>
      <c r="BO68" s="237"/>
      <c r="BP68" s="237"/>
      <c r="BQ68" s="234">
        <v>62</v>
      </c>
      <c r="BR68" s="239"/>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6"/>
    </row>
    <row r="69" spans="1:131" ht="26.25" customHeight="1" x14ac:dyDescent="0.15">
      <c r="A69" s="234">
        <v>2</v>
      </c>
      <c r="B69" s="909" t="s">
        <v>565</v>
      </c>
      <c r="C69" s="910"/>
      <c r="D69" s="910"/>
      <c r="E69" s="910"/>
      <c r="F69" s="910"/>
      <c r="G69" s="910"/>
      <c r="H69" s="910"/>
      <c r="I69" s="910"/>
      <c r="J69" s="910"/>
      <c r="K69" s="910"/>
      <c r="L69" s="910"/>
      <c r="M69" s="910"/>
      <c r="N69" s="910"/>
      <c r="O69" s="910"/>
      <c r="P69" s="911"/>
      <c r="Q69" s="912">
        <v>818</v>
      </c>
      <c r="R69" s="866"/>
      <c r="S69" s="866"/>
      <c r="T69" s="866"/>
      <c r="U69" s="866"/>
      <c r="V69" s="866">
        <v>802</v>
      </c>
      <c r="W69" s="866"/>
      <c r="X69" s="866"/>
      <c r="Y69" s="866"/>
      <c r="Z69" s="866"/>
      <c r="AA69" s="866">
        <v>16</v>
      </c>
      <c r="AB69" s="866"/>
      <c r="AC69" s="866"/>
      <c r="AD69" s="866"/>
      <c r="AE69" s="866"/>
      <c r="AF69" s="866">
        <v>16</v>
      </c>
      <c r="AG69" s="866"/>
      <c r="AH69" s="866"/>
      <c r="AI69" s="866"/>
      <c r="AJ69" s="866"/>
      <c r="AK69" s="866">
        <v>32</v>
      </c>
      <c r="AL69" s="866"/>
      <c r="AM69" s="866"/>
      <c r="AN69" s="866"/>
      <c r="AO69" s="866"/>
      <c r="AP69" s="866" t="s">
        <v>563</v>
      </c>
      <c r="AQ69" s="866"/>
      <c r="AR69" s="866"/>
      <c r="AS69" s="866"/>
      <c r="AT69" s="866"/>
      <c r="AU69" s="866" t="s">
        <v>563</v>
      </c>
      <c r="AV69" s="866"/>
      <c r="AW69" s="866"/>
      <c r="AX69" s="866"/>
      <c r="AY69" s="866"/>
      <c r="AZ69" s="868"/>
      <c r="BA69" s="868"/>
      <c r="BB69" s="868"/>
      <c r="BC69" s="868"/>
      <c r="BD69" s="869"/>
      <c r="BE69" s="237"/>
      <c r="BF69" s="237"/>
      <c r="BG69" s="237"/>
      <c r="BH69" s="237"/>
      <c r="BI69" s="237"/>
      <c r="BJ69" s="237"/>
      <c r="BK69" s="237"/>
      <c r="BL69" s="237"/>
      <c r="BM69" s="237"/>
      <c r="BN69" s="237"/>
      <c r="BO69" s="237"/>
      <c r="BP69" s="237"/>
      <c r="BQ69" s="234">
        <v>63</v>
      </c>
      <c r="BR69" s="239"/>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6"/>
    </row>
    <row r="70" spans="1:131" ht="26.25" customHeight="1" x14ac:dyDescent="0.15">
      <c r="A70" s="234">
        <v>3</v>
      </c>
      <c r="B70" s="909" t="s">
        <v>566</v>
      </c>
      <c r="C70" s="910"/>
      <c r="D70" s="910"/>
      <c r="E70" s="910"/>
      <c r="F70" s="910"/>
      <c r="G70" s="910"/>
      <c r="H70" s="910"/>
      <c r="I70" s="910"/>
      <c r="J70" s="910"/>
      <c r="K70" s="910"/>
      <c r="L70" s="910"/>
      <c r="M70" s="910"/>
      <c r="N70" s="910"/>
      <c r="O70" s="910"/>
      <c r="P70" s="911"/>
      <c r="Q70" s="912">
        <v>531</v>
      </c>
      <c r="R70" s="866"/>
      <c r="S70" s="866"/>
      <c r="T70" s="866"/>
      <c r="U70" s="866"/>
      <c r="V70" s="866">
        <v>514</v>
      </c>
      <c r="W70" s="866"/>
      <c r="X70" s="866"/>
      <c r="Y70" s="866"/>
      <c r="Z70" s="866"/>
      <c r="AA70" s="866">
        <v>17</v>
      </c>
      <c r="AB70" s="866"/>
      <c r="AC70" s="866"/>
      <c r="AD70" s="866"/>
      <c r="AE70" s="866"/>
      <c r="AF70" s="866">
        <v>17</v>
      </c>
      <c r="AG70" s="866"/>
      <c r="AH70" s="866"/>
      <c r="AI70" s="866"/>
      <c r="AJ70" s="866"/>
      <c r="AK70" s="866">
        <v>9</v>
      </c>
      <c r="AL70" s="866"/>
      <c r="AM70" s="866"/>
      <c r="AN70" s="866"/>
      <c r="AO70" s="866"/>
      <c r="AP70" s="866" t="s">
        <v>563</v>
      </c>
      <c r="AQ70" s="866"/>
      <c r="AR70" s="866"/>
      <c r="AS70" s="866"/>
      <c r="AT70" s="866"/>
      <c r="AU70" s="866" t="s">
        <v>563</v>
      </c>
      <c r="AV70" s="866"/>
      <c r="AW70" s="866"/>
      <c r="AX70" s="866"/>
      <c r="AY70" s="866"/>
      <c r="AZ70" s="868"/>
      <c r="BA70" s="868"/>
      <c r="BB70" s="868"/>
      <c r="BC70" s="868"/>
      <c r="BD70" s="869"/>
      <c r="BE70" s="237"/>
      <c r="BF70" s="237"/>
      <c r="BG70" s="237"/>
      <c r="BH70" s="237"/>
      <c r="BI70" s="237"/>
      <c r="BJ70" s="237"/>
      <c r="BK70" s="237"/>
      <c r="BL70" s="237"/>
      <c r="BM70" s="237"/>
      <c r="BN70" s="237"/>
      <c r="BO70" s="237"/>
      <c r="BP70" s="237"/>
      <c r="BQ70" s="234">
        <v>64</v>
      </c>
      <c r="BR70" s="239"/>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6"/>
    </row>
    <row r="71" spans="1:131" ht="26.25" customHeight="1" x14ac:dyDescent="0.15">
      <c r="A71" s="234">
        <v>4</v>
      </c>
      <c r="B71" s="909" t="s">
        <v>567</v>
      </c>
      <c r="C71" s="910"/>
      <c r="D71" s="910"/>
      <c r="E71" s="910"/>
      <c r="F71" s="910"/>
      <c r="G71" s="910"/>
      <c r="H71" s="910"/>
      <c r="I71" s="910"/>
      <c r="J71" s="910"/>
      <c r="K71" s="910"/>
      <c r="L71" s="910"/>
      <c r="M71" s="910"/>
      <c r="N71" s="910"/>
      <c r="O71" s="910"/>
      <c r="P71" s="911"/>
      <c r="Q71" s="912">
        <v>170790</v>
      </c>
      <c r="R71" s="866"/>
      <c r="S71" s="866"/>
      <c r="T71" s="866"/>
      <c r="U71" s="866"/>
      <c r="V71" s="866">
        <v>165043</v>
      </c>
      <c r="W71" s="866"/>
      <c r="X71" s="866"/>
      <c r="Y71" s="866"/>
      <c r="Z71" s="866"/>
      <c r="AA71" s="866">
        <v>5747</v>
      </c>
      <c r="AB71" s="866"/>
      <c r="AC71" s="866"/>
      <c r="AD71" s="866"/>
      <c r="AE71" s="866"/>
      <c r="AF71" s="866">
        <v>5747</v>
      </c>
      <c r="AG71" s="866"/>
      <c r="AH71" s="866"/>
      <c r="AI71" s="866"/>
      <c r="AJ71" s="866"/>
      <c r="AK71" s="866">
        <v>6172</v>
      </c>
      <c r="AL71" s="866"/>
      <c r="AM71" s="866"/>
      <c r="AN71" s="866"/>
      <c r="AO71" s="866"/>
      <c r="AP71" s="866" t="s">
        <v>563</v>
      </c>
      <c r="AQ71" s="866"/>
      <c r="AR71" s="866"/>
      <c r="AS71" s="866"/>
      <c r="AT71" s="866"/>
      <c r="AU71" s="866" t="s">
        <v>563</v>
      </c>
      <c r="AV71" s="866"/>
      <c r="AW71" s="866"/>
      <c r="AX71" s="866"/>
      <c r="AY71" s="866"/>
      <c r="AZ71" s="868"/>
      <c r="BA71" s="868"/>
      <c r="BB71" s="868"/>
      <c r="BC71" s="868"/>
      <c r="BD71" s="869"/>
      <c r="BE71" s="237"/>
      <c r="BF71" s="237"/>
      <c r="BG71" s="237"/>
      <c r="BH71" s="237"/>
      <c r="BI71" s="237"/>
      <c r="BJ71" s="237"/>
      <c r="BK71" s="237"/>
      <c r="BL71" s="237"/>
      <c r="BM71" s="237"/>
      <c r="BN71" s="237"/>
      <c r="BO71" s="237"/>
      <c r="BP71" s="237"/>
      <c r="BQ71" s="234">
        <v>65</v>
      </c>
      <c r="BR71" s="239"/>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6"/>
    </row>
    <row r="72" spans="1:131" ht="26.25" customHeight="1" x14ac:dyDescent="0.15">
      <c r="A72" s="234">
        <v>5</v>
      </c>
      <c r="B72" s="909" t="s">
        <v>568</v>
      </c>
      <c r="C72" s="910"/>
      <c r="D72" s="910"/>
      <c r="E72" s="910"/>
      <c r="F72" s="910"/>
      <c r="G72" s="910"/>
      <c r="H72" s="910"/>
      <c r="I72" s="910"/>
      <c r="J72" s="910"/>
      <c r="K72" s="910"/>
      <c r="L72" s="910"/>
      <c r="M72" s="910"/>
      <c r="N72" s="910"/>
      <c r="O72" s="910"/>
      <c r="P72" s="911"/>
      <c r="Q72" s="912">
        <v>148</v>
      </c>
      <c r="R72" s="866"/>
      <c r="S72" s="866"/>
      <c r="T72" s="866"/>
      <c r="U72" s="866"/>
      <c r="V72" s="866">
        <v>138</v>
      </c>
      <c r="W72" s="866"/>
      <c r="X72" s="866"/>
      <c r="Y72" s="866"/>
      <c r="Z72" s="866"/>
      <c r="AA72" s="866">
        <v>10</v>
      </c>
      <c r="AB72" s="866"/>
      <c r="AC72" s="866"/>
      <c r="AD72" s="866"/>
      <c r="AE72" s="866"/>
      <c r="AF72" s="866">
        <v>10</v>
      </c>
      <c r="AG72" s="866"/>
      <c r="AH72" s="866"/>
      <c r="AI72" s="866"/>
      <c r="AJ72" s="866"/>
      <c r="AK72" s="866">
        <v>5</v>
      </c>
      <c r="AL72" s="866"/>
      <c r="AM72" s="866"/>
      <c r="AN72" s="866"/>
      <c r="AO72" s="866"/>
      <c r="AP72" s="866" t="s">
        <v>563</v>
      </c>
      <c r="AQ72" s="866"/>
      <c r="AR72" s="866"/>
      <c r="AS72" s="866"/>
      <c r="AT72" s="866"/>
      <c r="AU72" s="866" t="s">
        <v>563</v>
      </c>
      <c r="AV72" s="866"/>
      <c r="AW72" s="866"/>
      <c r="AX72" s="866"/>
      <c r="AY72" s="866"/>
      <c r="AZ72" s="868"/>
      <c r="BA72" s="868"/>
      <c r="BB72" s="868"/>
      <c r="BC72" s="868"/>
      <c r="BD72" s="869"/>
      <c r="BE72" s="237"/>
      <c r="BF72" s="237"/>
      <c r="BG72" s="237"/>
      <c r="BH72" s="237"/>
      <c r="BI72" s="237"/>
      <c r="BJ72" s="237"/>
      <c r="BK72" s="237"/>
      <c r="BL72" s="237"/>
      <c r="BM72" s="237"/>
      <c r="BN72" s="237"/>
      <c r="BO72" s="237"/>
      <c r="BP72" s="237"/>
      <c r="BQ72" s="234">
        <v>66</v>
      </c>
      <c r="BR72" s="239"/>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6"/>
    </row>
    <row r="73" spans="1:131" ht="26.25" customHeight="1" x14ac:dyDescent="0.15">
      <c r="A73" s="234">
        <v>6</v>
      </c>
      <c r="B73" s="909" t="s">
        <v>569</v>
      </c>
      <c r="C73" s="910"/>
      <c r="D73" s="910"/>
      <c r="E73" s="910"/>
      <c r="F73" s="910"/>
      <c r="G73" s="910"/>
      <c r="H73" s="910"/>
      <c r="I73" s="910"/>
      <c r="J73" s="910"/>
      <c r="K73" s="910"/>
      <c r="L73" s="910"/>
      <c r="M73" s="910"/>
      <c r="N73" s="910"/>
      <c r="O73" s="910"/>
      <c r="P73" s="911"/>
      <c r="Q73" s="912">
        <v>7101</v>
      </c>
      <c r="R73" s="866"/>
      <c r="S73" s="866"/>
      <c r="T73" s="866"/>
      <c r="U73" s="866"/>
      <c r="V73" s="866">
        <v>6737</v>
      </c>
      <c r="W73" s="866"/>
      <c r="X73" s="866"/>
      <c r="Y73" s="866"/>
      <c r="Z73" s="866"/>
      <c r="AA73" s="866">
        <v>364</v>
      </c>
      <c r="AB73" s="866"/>
      <c r="AC73" s="866"/>
      <c r="AD73" s="866"/>
      <c r="AE73" s="866"/>
      <c r="AF73" s="866">
        <v>364</v>
      </c>
      <c r="AG73" s="866"/>
      <c r="AH73" s="866"/>
      <c r="AI73" s="866"/>
      <c r="AJ73" s="866"/>
      <c r="AK73" s="866">
        <v>0</v>
      </c>
      <c r="AL73" s="866"/>
      <c r="AM73" s="866"/>
      <c r="AN73" s="866"/>
      <c r="AO73" s="866"/>
      <c r="AP73" s="866" t="s">
        <v>563</v>
      </c>
      <c r="AQ73" s="866"/>
      <c r="AR73" s="866"/>
      <c r="AS73" s="866"/>
      <c r="AT73" s="866"/>
      <c r="AU73" s="866" t="s">
        <v>563</v>
      </c>
      <c r="AV73" s="866"/>
      <c r="AW73" s="866"/>
      <c r="AX73" s="866"/>
      <c r="AY73" s="866"/>
      <c r="AZ73" s="868"/>
      <c r="BA73" s="868"/>
      <c r="BB73" s="868"/>
      <c r="BC73" s="868"/>
      <c r="BD73" s="869"/>
      <c r="BE73" s="237"/>
      <c r="BF73" s="237"/>
      <c r="BG73" s="237"/>
      <c r="BH73" s="237"/>
      <c r="BI73" s="237"/>
      <c r="BJ73" s="237"/>
      <c r="BK73" s="237"/>
      <c r="BL73" s="237"/>
      <c r="BM73" s="237"/>
      <c r="BN73" s="237"/>
      <c r="BO73" s="237"/>
      <c r="BP73" s="237"/>
      <c r="BQ73" s="234">
        <v>67</v>
      </c>
      <c r="BR73" s="239"/>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6"/>
    </row>
    <row r="74" spans="1:131" ht="26.25" customHeight="1" x14ac:dyDescent="0.15">
      <c r="A74" s="234">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37"/>
      <c r="BF74" s="237"/>
      <c r="BG74" s="237"/>
      <c r="BH74" s="237"/>
      <c r="BI74" s="237"/>
      <c r="BJ74" s="237"/>
      <c r="BK74" s="237"/>
      <c r="BL74" s="237"/>
      <c r="BM74" s="237"/>
      <c r="BN74" s="237"/>
      <c r="BO74" s="237"/>
      <c r="BP74" s="237"/>
      <c r="BQ74" s="234">
        <v>68</v>
      </c>
      <c r="BR74" s="239"/>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6"/>
    </row>
    <row r="75" spans="1:131" ht="26.25" customHeight="1" x14ac:dyDescent="0.15">
      <c r="A75" s="234">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37"/>
      <c r="BF75" s="237"/>
      <c r="BG75" s="237"/>
      <c r="BH75" s="237"/>
      <c r="BI75" s="237"/>
      <c r="BJ75" s="237"/>
      <c r="BK75" s="237"/>
      <c r="BL75" s="237"/>
      <c r="BM75" s="237"/>
      <c r="BN75" s="237"/>
      <c r="BO75" s="237"/>
      <c r="BP75" s="237"/>
      <c r="BQ75" s="234">
        <v>69</v>
      </c>
      <c r="BR75" s="239"/>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6"/>
    </row>
    <row r="76" spans="1:131" ht="26.25" customHeight="1" x14ac:dyDescent="0.15">
      <c r="A76" s="234">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37"/>
      <c r="BF76" s="237"/>
      <c r="BG76" s="237"/>
      <c r="BH76" s="237"/>
      <c r="BI76" s="237"/>
      <c r="BJ76" s="237"/>
      <c r="BK76" s="237"/>
      <c r="BL76" s="237"/>
      <c r="BM76" s="237"/>
      <c r="BN76" s="237"/>
      <c r="BO76" s="237"/>
      <c r="BP76" s="237"/>
      <c r="BQ76" s="234">
        <v>70</v>
      </c>
      <c r="BR76" s="239"/>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6"/>
    </row>
    <row r="77" spans="1:131" ht="26.25" customHeight="1" x14ac:dyDescent="0.15">
      <c r="A77" s="234">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37"/>
      <c r="BF77" s="237"/>
      <c r="BG77" s="237"/>
      <c r="BH77" s="237"/>
      <c r="BI77" s="237"/>
      <c r="BJ77" s="237"/>
      <c r="BK77" s="237"/>
      <c r="BL77" s="237"/>
      <c r="BM77" s="237"/>
      <c r="BN77" s="237"/>
      <c r="BO77" s="237"/>
      <c r="BP77" s="237"/>
      <c r="BQ77" s="234">
        <v>71</v>
      </c>
      <c r="BR77" s="239"/>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6"/>
    </row>
    <row r="78" spans="1:131" ht="26.25" customHeight="1" x14ac:dyDescent="0.15">
      <c r="A78" s="234">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37"/>
      <c r="BF78" s="237"/>
      <c r="BG78" s="237"/>
      <c r="BH78" s="237"/>
      <c r="BI78" s="237"/>
      <c r="BJ78" s="226"/>
      <c r="BK78" s="226"/>
      <c r="BL78" s="226"/>
      <c r="BM78" s="226"/>
      <c r="BN78" s="226"/>
      <c r="BO78" s="237"/>
      <c r="BP78" s="237"/>
      <c r="BQ78" s="234">
        <v>72</v>
      </c>
      <c r="BR78" s="239"/>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6"/>
    </row>
    <row r="79" spans="1:131" ht="26.25" customHeight="1" x14ac:dyDescent="0.15">
      <c r="A79" s="234">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37"/>
      <c r="BF79" s="237"/>
      <c r="BG79" s="237"/>
      <c r="BH79" s="237"/>
      <c r="BI79" s="237"/>
      <c r="BJ79" s="226"/>
      <c r="BK79" s="226"/>
      <c r="BL79" s="226"/>
      <c r="BM79" s="226"/>
      <c r="BN79" s="226"/>
      <c r="BO79" s="237"/>
      <c r="BP79" s="237"/>
      <c r="BQ79" s="234">
        <v>73</v>
      </c>
      <c r="BR79" s="239"/>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6"/>
    </row>
    <row r="80" spans="1:131" ht="26.25" customHeight="1" x14ac:dyDescent="0.15">
      <c r="A80" s="234">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37"/>
      <c r="BF80" s="237"/>
      <c r="BG80" s="237"/>
      <c r="BH80" s="237"/>
      <c r="BI80" s="237"/>
      <c r="BJ80" s="237"/>
      <c r="BK80" s="237"/>
      <c r="BL80" s="237"/>
      <c r="BM80" s="237"/>
      <c r="BN80" s="237"/>
      <c r="BO80" s="237"/>
      <c r="BP80" s="237"/>
      <c r="BQ80" s="234">
        <v>74</v>
      </c>
      <c r="BR80" s="239"/>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6"/>
    </row>
    <row r="81" spans="1:131" ht="26.25" customHeight="1" x14ac:dyDescent="0.15">
      <c r="A81" s="234">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37"/>
      <c r="BF81" s="237"/>
      <c r="BG81" s="237"/>
      <c r="BH81" s="237"/>
      <c r="BI81" s="237"/>
      <c r="BJ81" s="237"/>
      <c r="BK81" s="237"/>
      <c r="BL81" s="237"/>
      <c r="BM81" s="237"/>
      <c r="BN81" s="237"/>
      <c r="BO81" s="237"/>
      <c r="BP81" s="237"/>
      <c r="BQ81" s="234">
        <v>75</v>
      </c>
      <c r="BR81" s="239"/>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6"/>
    </row>
    <row r="82" spans="1:131" ht="26.25" customHeight="1" x14ac:dyDescent="0.15">
      <c r="A82" s="234">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37"/>
      <c r="BF82" s="237"/>
      <c r="BG82" s="237"/>
      <c r="BH82" s="237"/>
      <c r="BI82" s="237"/>
      <c r="BJ82" s="237"/>
      <c r="BK82" s="237"/>
      <c r="BL82" s="237"/>
      <c r="BM82" s="237"/>
      <c r="BN82" s="237"/>
      <c r="BO82" s="237"/>
      <c r="BP82" s="237"/>
      <c r="BQ82" s="234">
        <v>76</v>
      </c>
      <c r="BR82" s="239"/>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6"/>
    </row>
    <row r="83" spans="1:131" ht="26.25" customHeight="1" x14ac:dyDescent="0.15">
      <c r="A83" s="234">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37"/>
      <c r="BF83" s="237"/>
      <c r="BG83" s="237"/>
      <c r="BH83" s="237"/>
      <c r="BI83" s="237"/>
      <c r="BJ83" s="237"/>
      <c r="BK83" s="237"/>
      <c r="BL83" s="237"/>
      <c r="BM83" s="237"/>
      <c r="BN83" s="237"/>
      <c r="BO83" s="237"/>
      <c r="BP83" s="237"/>
      <c r="BQ83" s="234">
        <v>77</v>
      </c>
      <c r="BR83" s="239"/>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6"/>
    </row>
    <row r="84" spans="1:131" ht="26.25" customHeight="1" x14ac:dyDescent="0.15">
      <c r="A84" s="234">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37"/>
      <c r="BF84" s="237"/>
      <c r="BG84" s="237"/>
      <c r="BH84" s="237"/>
      <c r="BI84" s="237"/>
      <c r="BJ84" s="237"/>
      <c r="BK84" s="237"/>
      <c r="BL84" s="237"/>
      <c r="BM84" s="237"/>
      <c r="BN84" s="237"/>
      <c r="BO84" s="237"/>
      <c r="BP84" s="237"/>
      <c r="BQ84" s="234">
        <v>78</v>
      </c>
      <c r="BR84" s="239"/>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6"/>
    </row>
    <row r="85" spans="1:131" ht="26.25" customHeight="1" x14ac:dyDescent="0.15">
      <c r="A85" s="234">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37"/>
      <c r="BF85" s="237"/>
      <c r="BG85" s="237"/>
      <c r="BH85" s="237"/>
      <c r="BI85" s="237"/>
      <c r="BJ85" s="237"/>
      <c r="BK85" s="237"/>
      <c r="BL85" s="237"/>
      <c r="BM85" s="237"/>
      <c r="BN85" s="237"/>
      <c r="BO85" s="237"/>
      <c r="BP85" s="237"/>
      <c r="BQ85" s="234">
        <v>79</v>
      </c>
      <c r="BR85" s="239"/>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6"/>
    </row>
    <row r="86" spans="1:131" ht="26.25" customHeight="1" x14ac:dyDescent="0.15">
      <c r="A86" s="234">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37"/>
      <c r="BF86" s="237"/>
      <c r="BG86" s="237"/>
      <c r="BH86" s="237"/>
      <c r="BI86" s="237"/>
      <c r="BJ86" s="237"/>
      <c r="BK86" s="237"/>
      <c r="BL86" s="237"/>
      <c r="BM86" s="237"/>
      <c r="BN86" s="237"/>
      <c r="BO86" s="237"/>
      <c r="BP86" s="237"/>
      <c r="BQ86" s="234">
        <v>80</v>
      </c>
      <c r="BR86" s="239"/>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6"/>
    </row>
    <row r="87" spans="1:131" ht="26.25" customHeight="1" x14ac:dyDescent="0.15">
      <c r="A87" s="240">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7"/>
      <c r="BF87" s="237"/>
      <c r="BG87" s="237"/>
      <c r="BH87" s="237"/>
      <c r="BI87" s="237"/>
      <c r="BJ87" s="237"/>
      <c r="BK87" s="237"/>
      <c r="BL87" s="237"/>
      <c r="BM87" s="237"/>
      <c r="BN87" s="237"/>
      <c r="BO87" s="237"/>
      <c r="BP87" s="237"/>
      <c r="BQ87" s="234">
        <v>81</v>
      </c>
      <c r="BR87" s="239"/>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6"/>
    </row>
    <row r="88" spans="1:131" ht="26.25" customHeight="1" thickBot="1" x14ac:dyDescent="0.2">
      <c r="A88" s="236" t="s">
        <v>388</v>
      </c>
      <c r="B88" s="825" t="s">
        <v>413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6363</v>
      </c>
      <c r="AG88" s="880"/>
      <c r="AH88" s="880"/>
      <c r="AI88" s="880"/>
      <c r="AJ88" s="880"/>
      <c r="AK88" s="877"/>
      <c r="AL88" s="877"/>
      <c r="AM88" s="877"/>
      <c r="AN88" s="877"/>
      <c r="AO88" s="877"/>
      <c r="AP88" s="880">
        <v>2870</v>
      </c>
      <c r="AQ88" s="880"/>
      <c r="AR88" s="880"/>
      <c r="AS88" s="880"/>
      <c r="AT88" s="880"/>
      <c r="AU88" s="880">
        <v>25</v>
      </c>
      <c r="AV88" s="880"/>
      <c r="AW88" s="880"/>
      <c r="AX88" s="880"/>
      <c r="AY88" s="880"/>
      <c r="AZ88" s="885"/>
      <c r="BA88" s="885"/>
      <c r="BB88" s="885"/>
      <c r="BC88" s="885"/>
      <c r="BD88" s="886"/>
      <c r="BE88" s="237"/>
      <c r="BF88" s="237"/>
      <c r="BG88" s="237"/>
      <c r="BH88" s="237"/>
      <c r="BI88" s="237"/>
      <c r="BJ88" s="237"/>
      <c r="BK88" s="237"/>
      <c r="BL88" s="237"/>
      <c r="BM88" s="237"/>
      <c r="BN88" s="237"/>
      <c r="BO88" s="237"/>
      <c r="BP88" s="237"/>
      <c r="BQ88" s="234">
        <v>82</v>
      </c>
      <c r="BR88" s="239"/>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25" t="s">
        <v>414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98</v>
      </c>
      <c r="CS102" s="888"/>
      <c r="CT102" s="888"/>
      <c r="CU102" s="888"/>
      <c r="CV102" s="927"/>
      <c r="CW102" s="926">
        <v>18</v>
      </c>
      <c r="CX102" s="888"/>
      <c r="CY102" s="888"/>
      <c r="CZ102" s="888"/>
      <c r="DA102" s="927"/>
      <c r="DB102" s="926" t="s">
        <v>563</v>
      </c>
      <c r="DC102" s="888"/>
      <c r="DD102" s="888"/>
      <c r="DE102" s="888"/>
      <c r="DF102" s="927"/>
      <c r="DG102" s="926" t="s">
        <v>563</v>
      </c>
      <c r="DH102" s="888"/>
      <c r="DI102" s="888"/>
      <c r="DJ102" s="888"/>
      <c r="DK102" s="927"/>
      <c r="DL102" s="926" t="s">
        <v>563</v>
      </c>
      <c r="DM102" s="888"/>
      <c r="DN102" s="888"/>
      <c r="DO102" s="888"/>
      <c r="DP102" s="927"/>
      <c r="DQ102" s="926" t="s">
        <v>563</v>
      </c>
      <c r="DR102" s="888"/>
      <c r="DS102" s="888"/>
      <c r="DT102" s="888"/>
      <c r="DU102" s="927"/>
      <c r="DV102" s="825"/>
      <c r="DW102" s="826"/>
      <c r="DX102" s="826"/>
      <c r="DY102" s="826"/>
      <c r="DZ102" s="95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1" t="s">
        <v>415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2" t="s">
        <v>416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3" t="s">
        <v>419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6" customFormat="1" ht="26.25" customHeight="1" x14ac:dyDescent="0.15">
      <c r="A109" s="948" t="s">
        <v>421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422</v>
      </c>
      <c r="AB109" s="929"/>
      <c r="AC109" s="929"/>
      <c r="AD109" s="929"/>
      <c r="AE109" s="930"/>
      <c r="AF109" s="928" t="s">
        <v>423</v>
      </c>
      <c r="AG109" s="929"/>
      <c r="AH109" s="929"/>
      <c r="AI109" s="929"/>
      <c r="AJ109" s="930"/>
      <c r="AK109" s="928" t="s">
        <v>304</v>
      </c>
      <c r="AL109" s="929"/>
      <c r="AM109" s="929"/>
      <c r="AN109" s="929"/>
      <c r="AO109" s="930"/>
      <c r="AP109" s="928" t="s">
        <v>424</v>
      </c>
      <c r="AQ109" s="929"/>
      <c r="AR109" s="929"/>
      <c r="AS109" s="929"/>
      <c r="AT109" s="931"/>
      <c r="AU109" s="948" t="s">
        <v>421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422</v>
      </c>
      <c r="BR109" s="929"/>
      <c r="BS109" s="929"/>
      <c r="BT109" s="929"/>
      <c r="BU109" s="930"/>
      <c r="BV109" s="928" t="s">
        <v>423</v>
      </c>
      <c r="BW109" s="929"/>
      <c r="BX109" s="929"/>
      <c r="BY109" s="929"/>
      <c r="BZ109" s="930"/>
      <c r="CA109" s="928" t="s">
        <v>304</v>
      </c>
      <c r="CB109" s="929"/>
      <c r="CC109" s="929"/>
      <c r="CD109" s="929"/>
      <c r="CE109" s="930"/>
      <c r="CF109" s="949" t="s">
        <v>424</v>
      </c>
      <c r="CG109" s="949"/>
      <c r="CH109" s="949"/>
      <c r="CI109" s="949"/>
      <c r="CJ109" s="949"/>
      <c r="CK109" s="928" t="s">
        <v>425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422</v>
      </c>
      <c r="DH109" s="929"/>
      <c r="DI109" s="929"/>
      <c r="DJ109" s="929"/>
      <c r="DK109" s="930"/>
      <c r="DL109" s="928" t="s">
        <v>423</v>
      </c>
      <c r="DM109" s="929"/>
      <c r="DN109" s="929"/>
      <c r="DO109" s="929"/>
      <c r="DP109" s="930"/>
      <c r="DQ109" s="928" t="s">
        <v>304</v>
      </c>
      <c r="DR109" s="929"/>
      <c r="DS109" s="929"/>
      <c r="DT109" s="929"/>
      <c r="DU109" s="930"/>
      <c r="DV109" s="928" t="s">
        <v>424</v>
      </c>
      <c r="DW109" s="929"/>
      <c r="DX109" s="929"/>
      <c r="DY109" s="929"/>
      <c r="DZ109" s="931"/>
    </row>
    <row r="110" spans="1:131" s="226" customFormat="1" ht="26.25" customHeight="1" x14ac:dyDescent="0.15">
      <c r="A110" s="932" t="s">
        <v>426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176089</v>
      </c>
      <c r="AB110" s="936"/>
      <c r="AC110" s="936"/>
      <c r="AD110" s="936"/>
      <c r="AE110" s="937"/>
      <c r="AF110" s="938">
        <v>190819</v>
      </c>
      <c r="AG110" s="936"/>
      <c r="AH110" s="936"/>
      <c r="AI110" s="936"/>
      <c r="AJ110" s="937"/>
      <c r="AK110" s="938">
        <v>216421</v>
      </c>
      <c r="AL110" s="936"/>
      <c r="AM110" s="936"/>
      <c r="AN110" s="936"/>
      <c r="AO110" s="937"/>
      <c r="AP110" s="939">
        <v>14.4</v>
      </c>
      <c r="AQ110" s="940"/>
      <c r="AR110" s="940"/>
      <c r="AS110" s="940"/>
      <c r="AT110" s="941"/>
      <c r="AU110" s="942" t="s">
        <v>74</v>
      </c>
      <c r="AV110" s="943"/>
      <c r="AW110" s="943"/>
      <c r="AX110" s="943"/>
      <c r="AY110" s="943"/>
      <c r="AZ110" s="965" t="s">
        <v>427</v>
      </c>
      <c r="BA110" s="933"/>
      <c r="BB110" s="933"/>
      <c r="BC110" s="933"/>
      <c r="BD110" s="933"/>
      <c r="BE110" s="933"/>
      <c r="BF110" s="933"/>
      <c r="BG110" s="933"/>
      <c r="BH110" s="933"/>
      <c r="BI110" s="933"/>
      <c r="BJ110" s="933"/>
      <c r="BK110" s="933"/>
      <c r="BL110" s="933"/>
      <c r="BM110" s="933"/>
      <c r="BN110" s="933"/>
      <c r="BO110" s="933"/>
      <c r="BP110" s="934"/>
      <c r="BQ110" s="966">
        <v>1832642</v>
      </c>
      <c r="BR110" s="967"/>
      <c r="BS110" s="967"/>
      <c r="BT110" s="967"/>
      <c r="BU110" s="967"/>
      <c r="BV110" s="967">
        <v>1748847</v>
      </c>
      <c r="BW110" s="967"/>
      <c r="BX110" s="967"/>
      <c r="BY110" s="967"/>
      <c r="BZ110" s="967"/>
      <c r="CA110" s="967">
        <v>1658970</v>
      </c>
      <c r="CB110" s="967"/>
      <c r="CC110" s="967"/>
      <c r="CD110" s="967"/>
      <c r="CE110" s="967"/>
      <c r="CF110" s="980">
        <v>110.7</v>
      </c>
      <c r="CG110" s="981"/>
      <c r="CH110" s="981"/>
      <c r="CI110" s="981"/>
      <c r="CJ110" s="981"/>
      <c r="CK110" s="982" t="s">
        <v>428</v>
      </c>
      <c r="CL110" s="983"/>
      <c r="CM110" s="965" t="s">
        <v>429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408</v>
      </c>
      <c r="DH110" s="967"/>
      <c r="DI110" s="967"/>
      <c r="DJ110" s="967"/>
      <c r="DK110" s="967"/>
      <c r="DL110" s="967" t="s">
        <v>430</v>
      </c>
      <c r="DM110" s="967"/>
      <c r="DN110" s="967"/>
      <c r="DO110" s="967"/>
      <c r="DP110" s="967"/>
      <c r="DQ110" s="967" t="s">
        <v>430</v>
      </c>
      <c r="DR110" s="967"/>
      <c r="DS110" s="967"/>
      <c r="DT110" s="967"/>
      <c r="DU110" s="967"/>
      <c r="DV110" s="968" t="s">
        <v>390</v>
      </c>
      <c r="DW110" s="968"/>
      <c r="DX110" s="968"/>
      <c r="DY110" s="968"/>
      <c r="DZ110" s="969"/>
    </row>
    <row r="111" spans="1:131" s="226" customFormat="1" ht="26.25" customHeight="1" x14ac:dyDescent="0.15">
      <c r="A111" s="970" t="s">
        <v>431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430</v>
      </c>
      <c r="AB111" s="974"/>
      <c r="AC111" s="974"/>
      <c r="AD111" s="974"/>
      <c r="AE111" s="975"/>
      <c r="AF111" s="976" t="s">
        <v>390</v>
      </c>
      <c r="AG111" s="974"/>
      <c r="AH111" s="974"/>
      <c r="AI111" s="974"/>
      <c r="AJ111" s="975"/>
      <c r="AK111" s="976" t="s">
        <v>430</v>
      </c>
      <c r="AL111" s="974"/>
      <c r="AM111" s="974"/>
      <c r="AN111" s="974"/>
      <c r="AO111" s="975"/>
      <c r="AP111" s="977" t="s">
        <v>432</v>
      </c>
      <c r="AQ111" s="978"/>
      <c r="AR111" s="978"/>
      <c r="AS111" s="978"/>
      <c r="AT111" s="979"/>
      <c r="AU111" s="944"/>
      <c r="AV111" s="945"/>
      <c r="AW111" s="945"/>
      <c r="AX111" s="945"/>
      <c r="AY111" s="945"/>
      <c r="AZ111" s="958" t="s">
        <v>433</v>
      </c>
      <c r="BA111" s="959"/>
      <c r="BB111" s="959"/>
      <c r="BC111" s="959"/>
      <c r="BD111" s="959"/>
      <c r="BE111" s="959"/>
      <c r="BF111" s="959"/>
      <c r="BG111" s="959"/>
      <c r="BH111" s="959"/>
      <c r="BI111" s="959"/>
      <c r="BJ111" s="959"/>
      <c r="BK111" s="959"/>
      <c r="BL111" s="959"/>
      <c r="BM111" s="959"/>
      <c r="BN111" s="959"/>
      <c r="BO111" s="959"/>
      <c r="BP111" s="960"/>
      <c r="BQ111" s="961" t="s">
        <v>390</v>
      </c>
      <c r="BR111" s="962"/>
      <c r="BS111" s="962"/>
      <c r="BT111" s="962"/>
      <c r="BU111" s="962"/>
      <c r="BV111" s="962" t="s">
        <v>432</v>
      </c>
      <c r="BW111" s="962"/>
      <c r="BX111" s="962"/>
      <c r="BY111" s="962"/>
      <c r="BZ111" s="962"/>
      <c r="CA111" s="962" t="s">
        <v>390</v>
      </c>
      <c r="CB111" s="962"/>
      <c r="CC111" s="962"/>
      <c r="CD111" s="962"/>
      <c r="CE111" s="962"/>
      <c r="CF111" s="956" t="s">
        <v>432</v>
      </c>
      <c r="CG111" s="957"/>
      <c r="CH111" s="957"/>
      <c r="CI111" s="957"/>
      <c r="CJ111" s="957"/>
      <c r="CK111" s="984"/>
      <c r="CL111" s="985"/>
      <c r="CM111" s="958" t="s">
        <v>434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390</v>
      </c>
      <c r="DH111" s="962"/>
      <c r="DI111" s="962"/>
      <c r="DJ111" s="962"/>
      <c r="DK111" s="962"/>
      <c r="DL111" s="962" t="s">
        <v>430</v>
      </c>
      <c r="DM111" s="962"/>
      <c r="DN111" s="962"/>
      <c r="DO111" s="962"/>
      <c r="DP111" s="962"/>
      <c r="DQ111" s="962" t="s">
        <v>432</v>
      </c>
      <c r="DR111" s="962"/>
      <c r="DS111" s="962"/>
      <c r="DT111" s="962"/>
      <c r="DU111" s="962"/>
      <c r="DV111" s="963" t="s">
        <v>408</v>
      </c>
      <c r="DW111" s="963"/>
      <c r="DX111" s="963"/>
      <c r="DY111" s="963"/>
      <c r="DZ111" s="964"/>
    </row>
    <row r="112" spans="1:131" s="226" customFormat="1" ht="26.25" customHeight="1" x14ac:dyDescent="0.15">
      <c r="A112" s="988" t="s">
        <v>435</v>
      </c>
      <c r="B112" s="989"/>
      <c r="C112" s="959" t="s">
        <v>436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430</v>
      </c>
      <c r="AB112" s="995"/>
      <c r="AC112" s="995"/>
      <c r="AD112" s="995"/>
      <c r="AE112" s="996"/>
      <c r="AF112" s="997" t="s">
        <v>390</v>
      </c>
      <c r="AG112" s="995"/>
      <c r="AH112" s="995"/>
      <c r="AI112" s="995"/>
      <c r="AJ112" s="996"/>
      <c r="AK112" s="997" t="s">
        <v>432</v>
      </c>
      <c r="AL112" s="995"/>
      <c r="AM112" s="995"/>
      <c r="AN112" s="995"/>
      <c r="AO112" s="996"/>
      <c r="AP112" s="998" t="s">
        <v>408</v>
      </c>
      <c r="AQ112" s="999"/>
      <c r="AR112" s="999"/>
      <c r="AS112" s="999"/>
      <c r="AT112" s="1000"/>
      <c r="AU112" s="944"/>
      <c r="AV112" s="945"/>
      <c r="AW112" s="945"/>
      <c r="AX112" s="945"/>
      <c r="AY112" s="945"/>
      <c r="AZ112" s="958" t="s">
        <v>437</v>
      </c>
      <c r="BA112" s="959"/>
      <c r="BB112" s="959"/>
      <c r="BC112" s="959"/>
      <c r="BD112" s="959"/>
      <c r="BE112" s="959"/>
      <c r="BF112" s="959"/>
      <c r="BG112" s="959"/>
      <c r="BH112" s="959"/>
      <c r="BI112" s="959"/>
      <c r="BJ112" s="959"/>
      <c r="BK112" s="959"/>
      <c r="BL112" s="959"/>
      <c r="BM112" s="959"/>
      <c r="BN112" s="959"/>
      <c r="BO112" s="959"/>
      <c r="BP112" s="960"/>
      <c r="BQ112" s="961">
        <v>320901</v>
      </c>
      <c r="BR112" s="962"/>
      <c r="BS112" s="962"/>
      <c r="BT112" s="962"/>
      <c r="BU112" s="962"/>
      <c r="BV112" s="962">
        <v>289457</v>
      </c>
      <c r="BW112" s="962"/>
      <c r="BX112" s="962"/>
      <c r="BY112" s="962"/>
      <c r="BZ112" s="962"/>
      <c r="CA112" s="962">
        <v>275791</v>
      </c>
      <c r="CB112" s="962"/>
      <c r="CC112" s="962"/>
      <c r="CD112" s="962"/>
      <c r="CE112" s="962"/>
      <c r="CF112" s="956">
        <v>18.399999999999999</v>
      </c>
      <c r="CG112" s="957"/>
      <c r="CH112" s="957"/>
      <c r="CI112" s="957"/>
      <c r="CJ112" s="957"/>
      <c r="CK112" s="984"/>
      <c r="CL112" s="985"/>
      <c r="CM112" s="958" t="s">
        <v>438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390</v>
      </c>
      <c r="DH112" s="962"/>
      <c r="DI112" s="962"/>
      <c r="DJ112" s="962"/>
      <c r="DK112" s="962"/>
      <c r="DL112" s="962" t="s">
        <v>432</v>
      </c>
      <c r="DM112" s="962"/>
      <c r="DN112" s="962"/>
      <c r="DO112" s="962"/>
      <c r="DP112" s="962"/>
      <c r="DQ112" s="962" t="s">
        <v>408</v>
      </c>
      <c r="DR112" s="962"/>
      <c r="DS112" s="962"/>
      <c r="DT112" s="962"/>
      <c r="DU112" s="962"/>
      <c r="DV112" s="963" t="s">
        <v>432</v>
      </c>
      <c r="DW112" s="963"/>
      <c r="DX112" s="963"/>
      <c r="DY112" s="963"/>
      <c r="DZ112" s="964"/>
    </row>
    <row r="113" spans="1:130" s="226" customFormat="1" ht="26.25" customHeight="1" x14ac:dyDescent="0.15">
      <c r="A113" s="990"/>
      <c r="B113" s="991"/>
      <c r="C113" s="959" t="s">
        <v>439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36873</v>
      </c>
      <c r="AB113" s="974"/>
      <c r="AC113" s="974"/>
      <c r="AD113" s="974"/>
      <c r="AE113" s="975"/>
      <c r="AF113" s="976">
        <v>46177</v>
      </c>
      <c r="AG113" s="974"/>
      <c r="AH113" s="974"/>
      <c r="AI113" s="974"/>
      <c r="AJ113" s="975"/>
      <c r="AK113" s="976">
        <v>48843</v>
      </c>
      <c r="AL113" s="974"/>
      <c r="AM113" s="974"/>
      <c r="AN113" s="974"/>
      <c r="AO113" s="975"/>
      <c r="AP113" s="977">
        <v>3.3</v>
      </c>
      <c r="AQ113" s="978"/>
      <c r="AR113" s="978"/>
      <c r="AS113" s="978"/>
      <c r="AT113" s="979"/>
      <c r="AU113" s="944"/>
      <c r="AV113" s="945"/>
      <c r="AW113" s="945"/>
      <c r="AX113" s="945"/>
      <c r="AY113" s="945"/>
      <c r="AZ113" s="958" t="s">
        <v>440</v>
      </c>
      <c r="BA113" s="959"/>
      <c r="BB113" s="959"/>
      <c r="BC113" s="959"/>
      <c r="BD113" s="959"/>
      <c r="BE113" s="959"/>
      <c r="BF113" s="959"/>
      <c r="BG113" s="959"/>
      <c r="BH113" s="959"/>
      <c r="BI113" s="959"/>
      <c r="BJ113" s="959"/>
      <c r="BK113" s="959"/>
      <c r="BL113" s="959"/>
      <c r="BM113" s="959"/>
      <c r="BN113" s="959"/>
      <c r="BO113" s="959"/>
      <c r="BP113" s="960"/>
      <c r="BQ113" s="961">
        <v>30713</v>
      </c>
      <c r="BR113" s="962"/>
      <c r="BS113" s="962"/>
      <c r="BT113" s="962"/>
      <c r="BU113" s="962"/>
      <c r="BV113" s="962">
        <v>27722</v>
      </c>
      <c r="BW113" s="962"/>
      <c r="BX113" s="962"/>
      <c r="BY113" s="962"/>
      <c r="BZ113" s="962"/>
      <c r="CA113" s="962">
        <v>24859</v>
      </c>
      <c r="CB113" s="962"/>
      <c r="CC113" s="962"/>
      <c r="CD113" s="962"/>
      <c r="CE113" s="962"/>
      <c r="CF113" s="956">
        <v>1.7</v>
      </c>
      <c r="CG113" s="957"/>
      <c r="CH113" s="957"/>
      <c r="CI113" s="957"/>
      <c r="CJ113" s="957"/>
      <c r="CK113" s="984"/>
      <c r="CL113" s="985"/>
      <c r="CM113" s="958" t="s">
        <v>441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432</v>
      </c>
      <c r="DH113" s="995"/>
      <c r="DI113" s="995"/>
      <c r="DJ113" s="995"/>
      <c r="DK113" s="996"/>
      <c r="DL113" s="997" t="s">
        <v>408</v>
      </c>
      <c r="DM113" s="995"/>
      <c r="DN113" s="995"/>
      <c r="DO113" s="995"/>
      <c r="DP113" s="996"/>
      <c r="DQ113" s="997" t="s">
        <v>408</v>
      </c>
      <c r="DR113" s="995"/>
      <c r="DS113" s="995"/>
      <c r="DT113" s="995"/>
      <c r="DU113" s="996"/>
      <c r="DV113" s="998" t="s">
        <v>430</v>
      </c>
      <c r="DW113" s="999"/>
      <c r="DX113" s="999"/>
      <c r="DY113" s="999"/>
      <c r="DZ113" s="1000"/>
    </row>
    <row r="114" spans="1:130" s="226" customFormat="1" ht="26.25" customHeight="1" x14ac:dyDescent="0.15">
      <c r="A114" s="990"/>
      <c r="B114" s="991"/>
      <c r="C114" s="959" t="s">
        <v>442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5051</v>
      </c>
      <c r="AB114" s="995"/>
      <c r="AC114" s="995"/>
      <c r="AD114" s="995"/>
      <c r="AE114" s="996"/>
      <c r="AF114" s="997">
        <v>5279</v>
      </c>
      <c r="AG114" s="995"/>
      <c r="AH114" s="995"/>
      <c r="AI114" s="995"/>
      <c r="AJ114" s="996"/>
      <c r="AK114" s="997">
        <v>5045</v>
      </c>
      <c r="AL114" s="995"/>
      <c r="AM114" s="995"/>
      <c r="AN114" s="995"/>
      <c r="AO114" s="996"/>
      <c r="AP114" s="998">
        <v>0.3</v>
      </c>
      <c r="AQ114" s="999"/>
      <c r="AR114" s="999"/>
      <c r="AS114" s="999"/>
      <c r="AT114" s="1000"/>
      <c r="AU114" s="944"/>
      <c r="AV114" s="945"/>
      <c r="AW114" s="945"/>
      <c r="AX114" s="945"/>
      <c r="AY114" s="945"/>
      <c r="AZ114" s="958" t="s">
        <v>443</v>
      </c>
      <c r="BA114" s="959"/>
      <c r="BB114" s="959"/>
      <c r="BC114" s="959"/>
      <c r="BD114" s="959"/>
      <c r="BE114" s="959"/>
      <c r="BF114" s="959"/>
      <c r="BG114" s="959"/>
      <c r="BH114" s="959"/>
      <c r="BI114" s="959"/>
      <c r="BJ114" s="959"/>
      <c r="BK114" s="959"/>
      <c r="BL114" s="959"/>
      <c r="BM114" s="959"/>
      <c r="BN114" s="959"/>
      <c r="BO114" s="959"/>
      <c r="BP114" s="960"/>
      <c r="BQ114" s="961">
        <v>298512</v>
      </c>
      <c r="BR114" s="962"/>
      <c r="BS114" s="962"/>
      <c r="BT114" s="962"/>
      <c r="BU114" s="962"/>
      <c r="BV114" s="962">
        <v>295954</v>
      </c>
      <c r="BW114" s="962"/>
      <c r="BX114" s="962"/>
      <c r="BY114" s="962"/>
      <c r="BZ114" s="962"/>
      <c r="CA114" s="962">
        <v>283571</v>
      </c>
      <c r="CB114" s="962"/>
      <c r="CC114" s="962"/>
      <c r="CD114" s="962"/>
      <c r="CE114" s="962"/>
      <c r="CF114" s="956">
        <v>18.899999999999999</v>
      </c>
      <c r="CG114" s="957"/>
      <c r="CH114" s="957"/>
      <c r="CI114" s="957"/>
      <c r="CJ114" s="957"/>
      <c r="CK114" s="984"/>
      <c r="CL114" s="985"/>
      <c r="CM114" s="958" t="s">
        <v>444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432</v>
      </c>
      <c r="DH114" s="995"/>
      <c r="DI114" s="995"/>
      <c r="DJ114" s="995"/>
      <c r="DK114" s="996"/>
      <c r="DL114" s="997" t="s">
        <v>390</v>
      </c>
      <c r="DM114" s="995"/>
      <c r="DN114" s="995"/>
      <c r="DO114" s="995"/>
      <c r="DP114" s="996"/>
      <c r="DQ114" s="997" t="s">
        <v>408</v>
      </c>
      <c r="DR114" s="995"/>
      <c r="DS114" s="995"/>
      <c r="DT114" s="995"/>
      <c r="DU114" s="996"/>
      <c r="DV114" s="998" t="s">
        <v>390</v>
      </c>
      <c r="DW114" s="999"/>
      <c r="DX114" s="999"/>
      <c r="DY114" s="999"/>
      <c r="DZ114" s="1000"/>
    </row>
    <row r="115" spans="1:130" s="226" customFormat="1" ht="26.25" customHeight="1" x14ac:dyDescent="0.15">
      <c r="A115" s="990"/>
      <c r="B115" s="991"/>
      <c r="C115" s="959" t="s">
        <v>445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408</v>
      </c>
      <c r="AB115" s="974"/>
      <c r="AC115" s="974"/>
      <c r="AD115" s="974"/>
      <c r="AE115" s="975"/>
      <c r="AF115" s="976" t="s">
        <v>390</v>
      </c>
      <c r="AG115" s="974"/>
      <c r="AH115" s="974"/>
      <c r="AI115" s="974"/>
      <c r="AJ115" s="975"/>
      <c r="AK115" s="976" t="s">
        <v>430</v>
      </c>
      <c r="AL115" s="974"/>
      <c r="AM115" s="974"/>
      <c r="AN115" s="974"/>
      <c r="AO115" s="975"/>
      <c r="AP115" s="977" t="s">
        <v>390</v>
      </c>
      <c r="AQ115" s="978"/>
      <c r="AR115" s="978"/>
      <c r="AS115" s="978"/>
      <c r="AT115" s="979"/>
      <c r="AU115" s="944"/>
      <c r="AV115" s="945"/>
      <c r="AW115" s="945"/>
      <c r="AX115" s="945"/>
      <c r="AY115" s="945"/>
      <c r="AZ115" s="958" t="s">
        <v>446</v>
      </c>
      <c r="BA115" s="959"/>
      <c r="BB115" s="959"/>
      <c r="BC115" s="959"/>
      <c r="BD115" s="959"/>
      <c r="BE115" s="959"/>
      <c r="BF115" s="959"/>
      <c r="BG115" s="959"/>
      <c r="BH115" s="959"/>
      <c r="BI115" s="959"/>
      <c r="BJ115" s="959"/>
      <c r="BK115" s="959"/>
      <c r="BL115" s="959"/>
      <c r="BM115" s="959"/>
      <c r="BN115" s="959"/>
      <c r="BO115" s="959"/>
      <c r="BP115" s="960"/>
      <c r="BQ115" s="961" t="s">
        <v>390</v>
      </c>
      <c r="BR115" s="962"/>
      <c r="BS115" s="962"/>
      <c r="BT115" s="962"/>
      <c r="BU115" s="962"/>
      <c r="BV115" s="962" t="s">
        <v>408</v>
      </c>
      <c r="BW115" s="962"/>
      <c r="BX115" s="962"/>
      <c r="BY115" s="962"/>
      <c r="BZ115" s="962"/>
      <c r="CA115" s="962" t="s">
        <v>408</v>
      </c>
      <c r="CB115" s="962"/>
      <c r="CC115" s="962"/>
      <c r="CD115" s="962"/>
      <c r="CE115" s="962"/>
      <c r="CF115" s="956" t="s">
        <v>390</v>
      </c>
      <c r="CG115" s="957"/>
      <c r="CH115" s="957"/>
      <c r="CI115" s="957"/>
      <c r="CJ115" s="957"/>
      <c r="CK115" s="984"/>
      <c r="CL115" s="985"/>
      <c r="CM115" s="958" t="s">
        <v>447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408</v>
      </c>
      <c r="DH115" s="995"/>
      <c r="DI115" s="995"/>
      <c r="DJ115" s="995"/>
      <c r="DK115" s="996"/>
      <c r="DL115" s="997" t="s">
        <v>390</v>
      </c>
      <c r="DM115" s="995"/>
      <c r="DN115" s="995"/>
      <c r="DO115" s="995"/>
      <c r="DP115" s="996"/>
      <c r="DQ115" s="997" t="s">
        <v>408</v>
      </c>
      <c r="DR115" s="995"/>
      <c r="DS115" s="995"/>
      <c r="DT115" s="995"/>
      <c r="DU115" s="996"/>
      <c r="DV115" s="998" t="s">
        <v>408</v>
      </c>
      <c r="DW115" s="999"/>
      <c r="DX115" s="999"/>
      <c r="DY115" s="999"/>
      <c r="DZ115" s="1000"/>
    </row>
    <row r="116" spans="1:130" s="226" customFormat="1" ht="26.25" customHeight="1" x14ac:dyDescent="0.15">
      <c r="A116" s="992"/>
      <c r="B116" s="993"/>
      <c r="C116" s="1001" t="s">
        <v>448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432</v>
      </c>
      <c r="AB116" s="995"/>
      <c r="AC116" s="995"/>
      <c r="AD116" s="995"/>
      <c r="AE116" s="996"/>
      <c r="AF116" s="997" t="s">
        <v>390</v>
      </c>
      <c r="AG116" s="995"/>
      <c r="AH116" s="995"/>
      <c r="AI116" s="995"/>
      <c r="AJ116" s="996"/>
      <c r="AK116" s="997" t="s">
        <v>390</v>
      </c>
      <c r="AL116" s="995"/>
      <c r="AM116" s="995"/>
      <c r="AN116" s="995"/>
      <c r="AO116" s="996"/>
      <c r="AP116" s="998" t="s">
        <v>408</v>
      </c>
      <c r="AQ116" s="999"/>
      <c r="AR116" s="999"/>
      <c r="AS116" s="999"/>
      <c r="AT116" s="1000"/>
      <c r="AU116" s="944"/>
      <c r="AV116" s="945"/>
      <c r="AW116" s="945"/>
      <c r="AX116" s="945"/>
      <c r="AY116" s="945"/>
      <c r="AZ116" s="1003" t="s">
        <v>449</v>
      </c>
      <c r="BA116" s="1004"/>
      <c r="BB116" s="1004"/>
      <c r="BC116" s="1004"/>
      <c r="BD116" s="1004"/>
      <c r="BE116" s="1004"/>
      <c r="BF116" s="1004"/>
      <c r="BG116" s="1004"/>
      <c r="BH116" s="1004"/>
      <c r="BI116" s="1004"/>
      <c r="BJ116" s="1004"/>
      <c r="BK116" s="1004"/>
      <c r="BL116" s="1004"/>
      <c r="BM116" s="1004"/>
      <c r="BN116" s="1004"/>
      <c r="BO116" s="1004"/>
      <c r="BP116" s="1005"/>
      <c r="BQ116" s="961" t="s">
        <v>390</v>
      </c>
      <c r="BR116" s="962"/>
      <c r="BS116" s="962"/>
      <c r="BT116" s="962"/>
      <c r="BU116" s="962"/>
      <c r="BV116" s="962" t="s">
        <v>408</v>
      </c>
      <c r="BW116" s="962"/>
      <c r="BX116" s="962"/>
      <c r="BY116" s="962"/>
      <c r="BZ116" s="962"/>
      <c r="CA116" s="962" t="s">
        <v>432</v>
      </c>
      <c r="CB116" s="962"/>
      <c r="CC116" s="962"/>
      <c r="CD116" s="962"/>
      <c r="CE116" s="962"/>
      <c r="CF116" s="956" t="s">
        <v>390</v>
      </c>
      <c r="CG116" s="957"/>
      <c r="CH116" s="957"/>
      <c r="CI116" s="957"/>
      <c r="CJ116" s="957"/>
      <c r="CK116" s="984"/>
      <c r="CL116" s="985"/>
      <c r="CM116" s="958" t="s">
        <v>450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432</v>
      </c>
      <c r="DH116" s="995"/>
      <c r="DI116" s="995"/>
      <c r="DJ116" s="995"/>
      <c r="DK116" s="996"/>
      <c r="DL116" s="997" t="s">
        <v>408</v>
      </c>
      <c r="DM116" s="995"/>
      <c r="DN116" s="995"/>
      <c r="DO116" s="995"/>
      <c r="DP116" s="996"/>
      <c r="DQ116" s="997" t="s">
        <v>408</v>
      </c>
      <c r="DR116" s="995"/>
      <c r="DS116" s="995"/>
      <c r="DT116" s="995"/>
      <c r="DU116" s="996"/>
      <c r="DV116" s="998" t="s">
        <v>390</v>
      </c>
      <c r="DW116" s="999"/>
      <c r="DX116" s="999"/>
      <c r="DY116" s="999"/>
      <c r="DZ116" s="1000"/>
    </row>
    <row r="117" spans="1:130" s="226" customFormat="1" ht="26.25" customHeight="1" x14ac:dyDescent="0.15">
      <c r="A117" s="948" t="s">
        <v>186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451</v>
      </c>
      <c r="Z117" s="930"/>
      <c r="AA117" s="1014">
        <v>218013</v>
      </c>
      <c r="AB117" s="1015"/>
      <c r="AC117" s="1015"/>
      <c r="AD117" s="1015"/>
      <c r="AE117" s="1016"/>
      <c r="AF117" s="1017">
        <v>242275</v>
      </c>
      <c r="AG117" s="1015"/>
      <c r="AH117" s="1015"/>
      <c r="AI117" s="1015"/>
      <c r="AJ117" s="1016"/>
      <c r="AK117" s="1017">
        <v>270309</v>
      </c>
      <c r="AL117" s="1015"/>
      <c r="AM117" s="1015"/>
      <c r="AN117" s="1015"/>
      <c r="AO117" s="1016"/>
      <c r="AP117" s="1018"/>
      <c r="AQ117" s="1019"/>
      <c r="AR117" s="1019"/>
      <c r="AS117" s="1019"/>
      <c r="AT117" s="1020"/>
      <c r="AU117" s="944"/>
      <c r="AV117" s="945"/>
      <c r="AW117" s="945"/>
      <c r="AX117" s="945"/>
      <c r="AY117" s="945"/>
      <c r="AZ117" s="1010" t="s">
        <v>452</v>
      </c>
      <c r="BA117" s="1011"/>
      <c r="BB117" s="1011"/>
      <c r="BC117" s="1011"/>
      <c r="BD117" s="1011"/>
      <c r="BE117" s="1011"/>
      <c r="BF117" s="1011"/>
      <c r="BG117" s="1011"/>
      <c r="BH117" s="1011"/>
      <c r="BI117" s="1011"/>
      <c r="BJ117" s="1011"/>
      <c r="BK117" s="1011"/>
      <c r="BL117" s="1011"/>
      <c r="BM117" s="1011"/>
      <c r="BN117" s="1011"/>
      <c r="BO117" s="1011"/>
      <c r="BP117" s="1012"/>
      <c r="BQ117" s="961" t="s">
        <v>390</v>
      </c>
      <c r="BR117" s="962"/>
      <c r="BS117" s="962"/>
      <c r="BT117" s="962"/>
      <c r="BU117" s="962"/>
      <c r="BV117" s="962" t="s">
        <v>390</v>
      </c>
      <c r="BW117" s="962"/>
      <c r="BX117" s="962"/>
      <c r="BY117" s="962"/>
      <c r="BZ117" s="962"/>
      <c r="CA117" s="962" t="s">
        <v>408</v>
      </c>
      <c r="CB117" s="962"/>
      <c r="CC117" s="962"/>
      <c r="CD117" s="962"/>
      <c r="CE117" s="962"/>
      <c r="CF117" s="956" t="s">
        <v>408</v>
      </c>
      <c r="CG117" s="957"/>
      <c r="CH117" s="957"/>
      <c r="CI117" s="957"/>
      <c r="CJ117" s="957"/>
      <c r="CK117" s="984"/>
      <c r="CL117" s="985"/>
      <c r="CM117" s="958" t="s">
        <v>453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390</v>
      </c>
      <c r="DH117" s="995"/>
      <c r="DI117" s="995"/>
      <c r="DJ117" s="995"/>
      <c r="DK117" s="996"/>
      <c r="DL117" s="997" t="s">
        <v>390</v>
      </c>
      <c r="DM117" s="995"/>
      <c r="DN117" s="995"/>
      <c r="DO117" s="995"/>
      <c r="DP117" s="996"/>
      <c r="DQ117" s="997" t="s">
        <v>390</v>
      </c>
      <c r="DR117" s="995"/>
      <c r="DS117" s="995"/>
      <c r="DT117" s="995"/>
      <c r="DU117" s="996"/>
      <c r="DV117" s="998" t="s">
        <v>408</v>
      </c>
      <c r="DW117" s="999"/>
      <c r="DX117" s="999"/>
      <c r="DY117" s="999"/>
      <c r="DZ117" s="1000"/>
    </row>
    <row r="118" spans="1:130" s="226" customFormat="1" ht="26.25" customHeight="1" x14ac:dyDescent="0.15">
      <c r="A118" s="948" t="s">
        <v>425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422</v>
      </c>
      <c r="AB118" s="929"/>
      <c r="AC118" s="929"/>
      <c r="AD118" s="929"/>
      <c r="AE118" s="930"/>
      <c r="AF118" s="928" t="s">
        <v>423</v>
      </c>
      <c r="AG118" s="929"/>
      <c r="AH118" s="929"/>
      <c r="AI118" s="929"/>
      <c r="AJ118" s="930"/>
      <c r="AK118" s="928" t="s">
        <v>304</v>
      </c>
      <c r="AL118" s="929"/>
      <c r="AM118" s="929"/>
      <c r="AN118" s="929"/>
      <c r="AO118" s="930"/>
      <c r="AP118" s="1006" t="s">
        <v>424</v>
      </c>
      <c r="AQ118" s="1007"/>
      <c r="AR118" s="1007"/>
      <c r="AS118" s="1007"/>
      <c r="AT118" s="1008"/>
      <c r="AU118" s="944"/>
      <c r="AV118" s="945"/>
      <c r="AW118" s="945"/>
      <c r="AX118" s="945"/>
      <c r="AY118" s="945"/>
      <c r="AZ118" s="1009" t="s">
        <v>454</v>
      </c>
      <c r="BA118" s="1001"/>
      <c r="BB118" s="1001"/>
      <c r="BC118" s="1001"/>
      <c r="BD118" s="1001"/>
      <c r="BE118" s="1001"/>
      <c r="BF118" s="1001"/>
      <c r="BG118" s="1001"/>
      <c r="BH118" s="1001"/>
      <c r="BI118" s="1001"/>
      <c r="BJ118" s="1001"/>
      <c r="BK118" s="1001"/>
      <c r="BL118" s="1001"/>
      <c r="BM118" s="1001"/>
      <c r="BN118" s="1001"/>
      <c r="BO118" s="1001"/>
      <c r="BP118" s="1002"/>
      <c r="BQ118" s="1035" t="s">
        <v>390</v>
      </c>
      <c r="BR118" s="1036"/>
      <c r="BS118" s="1036"/>
      <c r="BT118" s="1036"/>
      <c r="BU118" s="1036"/>
      <c r="BV118" s="1036" t="s">
        <v>390</v>
      </c>
      <c r="BW118" s="1036"/>
      <c r="BX118" s="1036"/>
      <c r="BY118" s="1036"/>
      <c r="BZ118" s="1036"/>
      <c r="CA118" s="1036" t="s">
        <v>408</v>
      </c>
      <c r="CB118" s="1036"/>
      <c r="CC118" s="1036"/>
      <c r="CD118" s="1036"/>
      <c r="CE118" s="1036"/>
      <c r="CF118" s="956" t="s">
        <v>390</v>
      </c>
      <c r="CG118" s="957"/>
      <c r="CH118" s="957"/>
      <c r="CI118" s="957"/>
      <c r="CJ118" s="957"/>
      <c r="CK118" s="984"/>
      <c r="CL118" s="985"/>
      <c r="CM118" s="958" t="s">
        <v>455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390</v>
      </c>
      <c r="DH118" s="995"/>
      <c r="DI118" s="995"/>
      <c r="DJ118" s="995"/>
      <c r="DK118" s="996"/>
      <c r="DL118" s="997" t="s">
        <v>390</v>
      </c>
      <c r="DM118" s="995"/>
      <c r="DN118" s="995"/>
      <c r="DO118" s="995"/>
      <c r="DP118" s="996"/>
      <c r="DQ118" s="997" t="s">
        <v>408</v>
      </c>
      <c r="DR118" s="995"/>
      <c r="DS118" s="995"/>
      <c r="DT118" s="995"/>
      <c r="DU118" s="996"/>
      <c r="DV118" s="998" t="s">
        <v>390</v>
      </c>
      <c r="DW118" s="999"/>
      <c r="DX118" s="999"/>
      <c r="DY118" s="999"/>
      <c r="DZ118" s="1000"/>
    </row>
    <row r="119" spans="1:130" s="226" customFormat="1" ht="26.25" customHeight="1" x14ac:dyDescent="0.15">
      <c r="A119" s="1092" t="s">
        <v>428</v>
      </c>
      <c r="B119" s="983"/>
      <c r="C119" s="965" t="s">
        <v>429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390</v>
      </c>
      <c r="AB119" s="936"/>
      <c r="AC119" s="936"/>
      <c r="AD119" s="936"/>
      <c r="AE119" s="937"/>
      <c r="AF119" s="938" t="s">
        <v>390</v>
      </c>
      <c r="AG119" s="936"/>
      <c r="AH119" s="936"/>
      <c r="AI119" s="936"/>
      <c r="AJ119" s="937"/>
      <c r="AK119" s="938" t="s">
        <v>390</v>
      </c>
      <c r="AL119" s="936"/>
      <c r="AM119" s="936"/>
      <c r="AN119" s="936"/>
      <c r="AO119" s="937"/>
      <c r="AP119" s="939" t="s">
        <v>390</v>
      </c>
      <c r="AQ119" s="940"/>
      <c r="AR119" s="940"/>
      <c r="AS119" s="940"/>
      <c r="AT119" s="941"/>
      <c r="AU119" s="946"/>
      <c r="AV119" s="947"/>
      <c r="AW119" s="947"/>
      <c r="AX119" s="947"/>
      <c r="AY119" s="947"/>
      <c r="AZ119" s="247" t="s">
        <v>186</v>
      </c>
      <c r="BA119" s="247"/>
      <c r="BB119" s="247"/>
      <c r="BC119" s="247"/>
      <c r="BD119" s="247"/>
      <c r="BE119" s="247"/>
      <c r="BF119" s="247"/>
      <c r="BG119" s="247"/>
      <c r="BH119" s="247"/>
      <c r="BI119" s="247"/>
      <c r="BJ119" s="247"/>
      <c r="BK119" s="247"/>
      <c r="BL119" s="247"/>
      <c r="BM119" s="247"/>
      <c r="BN119" s="247"/>
      <c r="BO119" s="1013" t="s">
        <v>456</v>
      </c>
      <c r="BP119" s="1041"/>
      <c r="BQ119" s="1035">
        <v>2482768</v>
      </c>
      <c r="BR119" s="1036"/>
      <c r="BS119" s="1036"/>
      <c r="BT119" s="1036"/>
      <c r="BU119" s="1036"/>
      <c r="BV119" s="1036">
        <v>2361980</v>
      </c>
      <c r="BW119" s="1036"/>
      <c r="BX119" s="1036"/>
      <c r="BY119" s="1036"/>
      <c r="BZ119" s="1036"/>
      <c r="CA119" s="1036">
        <v>2243191</v>
      </c>
      <c r="CB119" s="1036"/>
      <c r="CC119" s="1036"/>
      <c r="CD119" s="1036"/>
      <c r="CE119" s="1036"/>
      <c r="CF119" s="1037"/>
      <c r="CG119" s="1038"/>
      <c r="CH119" s="1038"/>
      <c r="CI119" s="1038"/>
      <c r="CJ119" s="1039"/>
      <c r="CK119" s="986"/>
      <c r="CL119" s="987"/>
      <c r="CM119" s="1009" t="s">
        <v>457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390</v>
      </c>
      <c r="DH119" s="1022"/>
      <c r="DI119" s="1022"/>
      <c r="DJ119" s="1022"/>
      <c r="DK119" s="1023"/>
      <c r="DL119" s="1021" t="s">
        <v>390</v>
      </c>
      <c r="DM119" s="1022"/>
      <c r="DN119" s="1022"/>
      <c r="DO119" s="1022"/>
      <c r="DP119" s="1023"/>
      <c r="DQ119" s="1021" t="s">
        <v>390</v>
      </c>
      <c r="DR119" s="1022"/>
      <c r="DS119" s="1022"/>
      <c r="DT119" s="1022"/>
      <c r="DU119" s="1023"/>
      <c r="DV119" s="1024" t="s">
        <v>390</v>
      </c>
      <c r="DW119" s="1025"/>
      <c r="DX119" s="1025"/>
      <c r="DY119" s="1025"/>
      <c r="DZ119" s="1026"/>
    </row>
    <row r="120" spans="1:130" s="226" customFormat="1" ht="26.25" customHeight="1" x14ac:dyDescent="0.15">
      <c r="A120" s="1093"/>
      <c r="B120" s="985"/>
      <c r="C120" s="958" t="s">
        <v>434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390</v>
      </c>
      <c r="AB120" s="995"/>
      <c r="AC120" s="995"/>
      <c r="AD120" s="995"/>
      <c r="AE120" s="996"/>
      <c r="AF120" s="997" t="s">
        <v>390</v>
      </c>
      <c r="AG120" s="995"/>
      <c r="AH120" s="995"/>
      <c r="AI120" s="995"/>
      <c r="AJ120" s="996"/>
      <c r="AK120" s="997" t="s">
        <v>390</v>
      </c>
      <c r="AL120" s="995"/>
      <c r="AM120" s="995"/>
      <c r="AN120" s="995"/>
      <c r="AO120" s="996"/>
      <c r="AP120" s="998" t="s">
        <v>390</v>
      </c>
      <c r="AQ120" s="999"/>
      <c r="AR120" s="999"/>
      <c r="AS120" s="999"/>
      <c r="AT120" s="1000"/>
      <c r="AU120" s="1027" t="s">
        <v>458</v>
      </c>
      <c r="AV120" s="1028"/>
      <c r="AW120" s="1028"/>
      <c r="AX120" s="1028"/>
      <c r="AY120" s="1029"/>
      <c r="AZ120" s="965" t="s">
        <v>459</v>
      </c>
      <c r="BA120" s="933"/>
      <c r="BB120" s="933"/>
      <c r="BC120" s="933"/>
      <c r="BD120" s="933"/>
      <c r="BE120" s="933"/>
      <c r="BF120" s="933"/>
      <c r="BG120" s="933"/>
      <c r="BH120" s="933"/>
      <c r="BI120" s="933"/>
      <c r="BJ120" s="933"/>
      <c r="BK120" s="933"/>
      <c r="BL120" s="933"/>
      <c r="BM120" s="933"/>
      <c r="BN120" s="933"/>
      <c r="BO120" s="933"/>
      <c r="BP120" s="934"/>
      <c r="BQ120" s="966">
        <v>2680736</v>
      </c>
      <c r="BR120" s="967"/>
      <c r="BS120" s="967"/>
      <c r="BT120" s="967"/>
      <c r="BU120" s="967"/>
      <c r="BV120" s="967">
        <v>3046059</v>
      </c>
      <c r="BW120" s="967"/>
      <c r="BX120" s="967"/>
      <c r="BY120" s="967"/>
      <c r="BZ120" s="967"/>
      <c r="CA120" s="967">
        <v>3276966</v>
      </c>
      <c r="CB120" s="967"/>
      <c r="CC120" s="967"/>
      <c r="CD120" s="967"/>
      <c r="CE120" s="967"/>
      <c r="CF120" s="980">
        <v>218.6</v>
      </c>
      <c r="CG120" s="981"/>
      <c r="CH120" s="981"/>
      <c r="CI120" s="981"/>
      <c r="CJ120" s="981"/>
      <c r="CK120" s="1042" t="s">
        <v>460</v>
      </c>
      <c r="CL120" s="1043"/>
      <c r="CM120" s="1043"/>
      <c r="CN120" s="1043"/>
      <c r="CO120" s="1044"/>
      <c r="CP120" s="1050" t="s">
        <v>404</v>
      </c>
      <c r="CQ120" s="1051"/>
      <c r="CR120" s="1051"/>
      <c r="CS120" s="1051"/>
      <c r="CT120" s="1051"/>
      <c r="CU120" s="1051"/>
      <c r="CV120" s="1051"/>
      <c r="CW120" s="1051"/>
      <c r="CX120" s="1051"/>
      <c r="CY120" s="1051"/>
      <c r="CZ120" s="1051"/>
      <c r="DA120" s="1051"/>
      <c r="DB120" s="1051"/>
      <c r="DC120" s="1051"/>
      <c r="DD120" s="1051"/>
      <c r="DE120" s="1051"/>
      <c r="DF120" s="1052"/>
      <c r="DG120" s="966">
        <v>320901</v>
      </c>
      <c r="DH120" s="967"/>
      <c r="DI120" s="967"/>
      <c r="DJ120" s="967"/>
      <c r="DK120" s="967"/>
      <c r="DL120" s="967">
        <v>289457</v>
      </c>
      <c r="DM120" s="967"/>
      <c r="DN120" s="967"/>
      <c r="DO120" s="967"/>
      <c r="DP120" s="967"/>
      <c r="DQ120" s="967">
        <v>275791</v>
      </c>
      <c r="DR120" s="967"/>
      <c r="DS120" s="967"/>
      <c r="DT120" s="967"/>
      <c r="DU120" s="967"/>
      <c r="DV120" s="968">
        <v>18.399999999999999</v>
      </c>
      <c r="DW120" s="968"/>
      <c r="DX120" s="968"/>
      <c r="DY120" s="968"/>
      <c r="DZ120" s="969"/>
    </row>
    <row r="121" spans="1:130" s="226" customFormat="1" ht="26.25" customHeight="1" x14ac:dyDescent="0.15">
      <c r="A121" s="1093"/>
      <c r="B121" s="985"/>
      <c r="C121" s="1010" t="s">
        <v>461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390</v>
      </c>
      <c r="AB121" s="995"/>
      <c r="AC121" s="995"/>
      <c r="AD121" s="995"/>
      <c r="AE121" s="996"/>
      <c r="AF121" s="997" t="s">
        <v>390</v>
      </c>
      <c r="AG121" s="995"/>
      <c r="AH121" s="995"/>
      <c r="AI121" s="995"/>
      <c r="AJ121" s="996"/>
      <c r="AK121" s="997" t="s">
        <v>390</v>
      </c>
      <c r="AL121" s="995"/>
      <c r="AM121" s="995"/>
      <c r="AN121" s="995"/>
      <c r="AO121" s="996"/>
      <c r="AP121" s="998" t="s">
        <v>390</v>
      </c>
      <c r="AQ121" s="999"/>
      <c r="AR121" s="999"/>
      <c r="AS121" s="999"/>
      <c r="AT121" s="1000"/>
      <c r="AU121" s="1030"/>
      <c r="AV121" s="1031"/>
      <c r="AW121" s="1031"/>
      <c r="AX121" s="1031"/>
      <c r="AY121" s="1032"/>
      <c r="AZ121" s="958" t="s">
        <v>462</v>
      </c>
      <c r="BA121" s="959"/>
      <c r="BB121" s="959"/>
      <c r="BC121" s="959"/>
      <c r="BD121" s="959"/>
      <c r="BE121" s="959"/>
      <c r="BF121" s="959"/>
      <c r="BG121" s="959"/>
      <c r="BH121" s="959"/>
      <c r="BI121" s="959"/>
      <c r="BJ121" s="959"/>
      <c r="BK121" s="959"/>
      <c r="BL121" s="959"/>
      <c r="BM121" s="959"/>
      <c r="BN121" s="959"/>
      <c r="BO121" s="959"/>
      <c r="BP121" s="960"/>
      <c r="BQ121" s="961" t="s">
        <v>390</v>
      </c>
      <c r="BR121" s="962"/>
      <c r="BS121" s="962"/>
      <c r="BT121" s="962"/>
      <c r="BU121" s="962"/>
      <c r="BV121" s="962" t="s">
        <v>390</v>
      </c>
      <c r="BW121" s="962"/>
      <c r="BX121" s="962"/>
      <c r="BY121" s="962"/>
      <c r="BZ121" s="962"/>
      <c r="CA121" s="962" t="s">
        <v>390</v>
      </c>
      <c r="CB121" s="962"/>
      <c r="CC121" s="962"/>
      <c r="CD121" s="962"/>
      <c r="CE121" s="962"/>
      <c r="CF121" s="956" t="s">
        <v>390</v>
      </c>
      <c r="CG121" s="957"/>
      <c r="CH121" s="957"/>
      <c r="CI121" s="957"/>
      <c r="CJ121" s="957"/>
      <c r="CK121" s="1045"/>
      <c r="CL121" s="1046"/>
      <c r="CM121" s="1046"/>
      <c r="CN121" s="1046"/>
      <c r="CO121" s="1047"/>
      <c r="CP121" s="1055"/>
      <c r="CQ121" s="1056"/>
      <c r="CR121" s="1056"/>
      <c r="CS121" s="1056"/>
      <c r="CT121" s="1056"/>
      <c r="CU121" s="1056"/>
      <c r="CV121" s="1056"/>
      <c r="CW121" s="1056"/>
      <c r="CX121" s="1056"/>
      <c r="CY121" s="1056"/>
      <c r="CZ121" s="1056"/>
      <c r="DA121" s="1056"/>
      <c r="DB121" s="1056"/>
      <c r="DC121" s="1056"/>
      <c r="DD121" s="1056"/>
      <c r="DE121" s="1056"/>
      <c r="DF121" s="1057"/>
      <c r="DG121" s="961"/>
      <c r="DH121" s="962"/>
      <c r="DI121" s="962"/>
      <c r="DJ121" s="962"/>
      <c r="DK121" s="962"/>
      <c r="DL121" s="962"/>
      <c r="DM121" s="962"/>
      <c r="DN121" s="962"/>
      <c r="DO121" s="962"/>
      <c r="DP121" s="962"/>
      <c r="DQ121" s="962"/>
      <c r="DR121" s="962"/>
      <c r="DS121" s="962"/>
      <c r="DT121" s="962"/>
      <c r="DU121" s="962"/>
      <c r="DV121" s="963"/>
      <c r="DW121" s="963"/>
      <c r="DX121" s="963"/>
      <c r="DY121" s="963"/>
      <c r="DZ121" s="964"/>
    </row>
    <row r="122" spans="1:130" s="226" customFormat="1" ht="26.25" customHeight="1" x14ac:dyDescent="0.15">
      <c r="A122" s="1093"/>
      <c r="B122" s="985"/>
      <c r="C122" s="958" t="s">
        <v>444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390</v>
      </c>
      <c r="AB122" s="995"/>
      <c r="AC122" s="995"/>
      <c r="AD122" s="995"/>
      <c r="AE122" s="996"/>
      <c r="AF122" s="997" t="s">
        <v>390</v>
      </c>
      <c r="AG122" s="995"/>
      <c r="AH122" s="995"/>
      <c r="AI122" s="995"/>
      <c r="AJ122" s="996"/>
      <c r="AK122" s="997" t="s">
        <v>390</v>
      </c>
      <c r="AL122" s="995"/>
      <c r="AM122" s="995"/>
      <c r="AN122" s="995"/>
      <c r="AO122" s="996"/>
      <c r="AP122" s="998" t="s">
        <v>390</v>
      </c>
      <c r="AQ122" s="999"/>
      <c r="AR122" s="999"/>
      <c r="AS122" s="999"/>
      <c r="AT122" s="1000"/>
      <c r="AU122" s="1030"/>
      <c r="AV122" s="1031"/>
      <c r="AW122" s="1031"/>
      <c r="AX122" s="1031"/>
      <c r="AY122" s="1032"/>
      <c r="AZ122" s="1009" t="s">
        <v>463</v>
      </c>
      <c r="BA122" s="1001"/>
      <c r="BB122" s="1001"/>
      <c r="BC122" s="1001"/>
      <c r="BD122" s="1001"/>
      <c r="BE122" s="1001"/>
      <c r="BF122" s="1001"/>
      <c r="BG122" s="1001"/>
      <c r="BH122" s="1001"/>
      <c r="BI122" s="1001"/>
      <c r="BJ122" s="1001"/>
      <c r="BK122" s="1001"/>
      <c r="BL122" s="1001"/>
      <c r="BM122" s="1001"/>
      <c r="BN122" s="1001"/>
      <c r="BO122" s="1001"/>
      <c r="BP122" s="1002"/>
      <c r="BQ122" s="1035">
        <v>1689521</v>
      </c>
      <c r="BR122" s="1036"/>
      <c r="BS122" s="1036"/>
      <c r="BT122" s="1036"/>
      <c r="BU122" s="1036"/>
      <c r="BV122" s="1036">
        <v>1606755</v>
      </c>
      <c r="BW122" s="1036"/>
      <c r="BX122" s="1036"/>
      <c r="BY122" s="1036"/>
      <c r="BZ122" s="1036"/>
      <c r="CA122" s="1036">
        <v>1555390</v>
      </c>
      <c r="CB122" s="1036"/>
      <c r="CC122" s="1036"/>
      <c r="CD122" s="1036"/>
      <c r="CE122" s="1036"/>
      <c r="CF122" s="1053">
        <v>103.8</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26" customFormat="1" ht="26.25" customHeight="1" x14ac:dyDescent="0.15">
      <c r="A123" s="1093"/>
      <c r="B123" s="985"/>
      <c r="C123" s="958" t="s">
        <v>450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390</v>
      </c>
      <c r="AB123" s="995"/>
      <c r="AC123" s="995"/>
      <c r="AD123" s="995"/>
      <c r="AE123" s="996"/>
      <c r="AF123" s="997" t="s">
        <v>390</v>
      </c>
      <c r="AG123" s="995"/>
      <c r="AH123" s="995"/>
      <c r="AI123" s="995"/>
      <c r="AJ123" s="996"/>
      <c r="AK123" s="997" t="s">
        <v>390</v>
      </c>
      <c r="AL123" s="995"/>
      <c r="AM123" s="995"/>
      <c r="AN123" s="995"/>
      <c r="AO123" s="996"/>
      <c r="AP123" s="998" t="s">
        <v>390</v>
      </c>
      <c r="AQ123" s="999"/>
      <c r="AR123" s="999"/>
      <c r="AS123" s="999"/>
      <c r="AT123" s="1000"/>
      <c r="AU123" s="1033"/>
      <c r="AV123" s="1034"/>
      <c r="AW123" s="1034"/>
      <c r="AX123" s="1034"/>
      <c r="AY123" s="1034"/>
      <c r="AZ123" s="247" t="s">
        <v>186</v>
      </c>
      <c r="BA123" s="247"/>
      <c r="BB123" s="247"/>
      <c r="BC123" s="247"/>
      <c r="BD123" s="247"/>
      <c r="BE123" s="247"/>
      <c r="BF123" s="247"/>
      <c r="BG123" s="247"/>
      <c r="BH123" s="247"/>
      <c r="BI123" s="247"/>
      <c r="BJ123" s="247"/>
      <c r="BK123" s="247"/>
      <c r="BL123" s="247"/>
      <c r="BM123" s="247"/>
      <c r="BN123" s="247"/>
      <c r="BO123" s="1013" t="s">
        <v>464</v>
      </c>
      <c r="BP123" s="1041"/>
      <c r="BQ123" s="1099">
        <v>4370257</v>
      </c>
      <c r="BR123" s="1100"/>
      <c r="BS123" s="1100"/>
      <c r="BT123" s="1100"/>
      <c r="BU123" s="1100"/>
      <c r="BV123" s="1100">
        <v>4652814</v>
      </c>
      <c r="BW123" s="1100"/>
      <c r="BX123" s="1100"/>
      <c r="BY123" s="1100"/>
      <c r="BZ123" s="1100"/>
      <c r="CA123" s="1100">
        <v>4832356</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26" customFormat="1" ht="26.25" customHeight="1" thickBot="1" x14ac:dyDescent="0.2">
      <c r="A124" s="1093"/>
      <c r="B124" s="985"/>
      <c r="C124" s="958" t="s">
        <v>453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390</v>
      </c>
      <c r="AB124" s="995"/>
      <c r="AC124" s="995"/>
      <c r="AD124" s="995"/>
      <c r="AE124" s="996"/>
      <c r="AF124" s="997" t="s">
        <v>390</v>
      </c>
      <c r="AG124" s="995"/>
      <c r="AH124" s="995"/>
      <c r="AI124" s="995"/>
      <c r="AJ124" s="996"/>
      <c r="AK124" s="997" t="s">
        <v>390</v>
      </c>
      <c r="AL124" s="995"/>
      <c r="AM124" s="995"/>
      <c r="AN124" s="995"/>
      <c r="AO124" s="996"/>
      <c r="AP124" s="998" t="s">
        <v>390</v>
      </c>
      <c r="AQ124" s="999"/>
      <c r="AR124" s="999"/>
      <c r="AS124" s="999"/>
      <c r="AT124" s="1000"/>
      <c r="AU124" s="1095" t="s">
        <v>465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390</v>
      </c>
      <c r="BR124" s="1063"/>
      <c r="BS124" s="1063"/>
      <c r="BT124" s="1063"/>
      <c r="BU124" s="1063"/>
      <c r="BV124" s="1063" t="s">
        <v>390</v>
      </c>
      <c r="BW124" s="1063"/>
      <c r="BX124" s="1063"/>
      <c r="BY124" s="1063"/>
      <c r="BZ124" s="1063"/>
      <c r="CA124" s="1063" t="s">
        <v>390</v>
      </c>
      <c r="CB124" s="1063"/>
      <c r="CC124" s="1063"/>
      <c r="CD124" s="1063"/>
      <c r="CE124" s="1063"/>
      <c r="CF124" s="1064"/>
      <c r="CG124" s="1065"/>
      <c r="CH124" s="1065"/>
      <c r="CI124" s="1065"/>
      <c r="CJ124" s="1066"/>
      <c r="CK124" s="1048"/>
      <c r="CL124" s="1048"/>
      <c r="CM124" s="1048"/>
      <c r="CN124" s="1048"/>
      <c r="CO124" s="1049"/>
      <c r="CP124" s="1055" t="s">
        <v>466</v>
      </c>
      <c r="CQ124" s="1056"/>
      <c r="CR124" s="1056"/>
      <c r="CS124" s="1056"/>
      <c r="CT124" s="1056"/>
      <c r="CU124" s="1056"/>
      <c r="CV124" s="1056"/>
      <c r="CW124" s="1056"/>
      <c r="CX124" s="1056"/>
      <c r="CY124" s="1056"/>
      <c r="CZ124" s="1056"/>
      <c r="DA124" s="1056"/>
      <c r="DB124" s="1056"/>
      <c r="DC124" s="1056"/>
      <c r="DD124" s="1056"/>
      <c r="DE124" s="1056"/>
      <c r="DF124" s="1057"/>
      <c r="DG124" s="1040" t="s">
        <v>390</v>
      </c>
      <c r="DH124" s="1022"/>
      <c r="DI124" s="1022"/>
      <c r="DJ124" s="1022"/>
      <c r="DK124" s="1023"/>
      <c r="DL124" s="1021" t="s">
        <v>390</v>
      </c>
      <c r="DM124" s="1022"/>
      <c r="DN124" s="1022"/>
      <c r="DO124" s="1022"/>
      <c r="DP124" s="1023"/>
      <c r="DQ124" s="1021" t="s">
        <v>390</v>
      </c>
      <c r="DR124" s="1022"/>
      <c r="DS124" s="1022"/>
      <c r="DT124" s="1022"/>
      <c r="DU124" s="1023"/>
      <c r="DV124" s="1024" t="s">
        <v>390</v>
      </c>
      <c r="DW124" s="1025"/>
      <c r="DX124" s="1025"/>
      <c r="DY124" s="1025"/>
      <c r="DZ124" s="1026"/>
    </row>
    <row r="125" spans="1:130" s="226" customFormat="1" ht="26.25" customHeight="1" x14ac:dyDescent="0.15">
      <c r="A125" s="1093"/>
      <c r="B125" s="985"/>
      <c r="C125" s="958" t="s">
        <v>455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390</v>
      </c>
      <c r="AB125" s="995"/>
      <c r="AC125" s="995"/>
      <c r="AD125" s="995"/>
      <c r="AE125" s="996"/>
      <c r="AF125" s="997" t="s">
        <v>390</v>
      </c>
      <c r="AG125" s="995"/>
      <c r="AH125" s="995"/>
      <c r="AI125" s="995"/>
      <c r="AJ125" s="996"/>
      <c r="AK125" s="997" t="s">
        <v>390</v>
      </c>
      <c r="AL125" s="995"/>
      <c r="AM125" s="995"/>
      <c r="AN125" s="995"/>
      <c r="AO125" s="996"/>
      <c r="AP125" s="998" t="s">
        <v>390</v>
      </c>
      <c r="AQ125" s="999"/>
      <c r="AR125" s="999"/>
      <c r="AS125" s="999"/>
      <c r="AT125" s="100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8" t="s">
        <v>467</v>
      </c>
      <c r="CL125" s="1043"/>
      <c r="CM125" s="1043"/>
      <c r="CN125" s="1043"/>
      <c r="CO125" s="1044"/>
      <c r="CP125" s="965" t="s">
        <v>468</v>
      </c>
      <c r="CQ125" s="933"/>
      <c r="CR125" s="933"/>
      <c r="CS125" s="933"/>
      <c r="CT125" s="933"/>
      <c r="CU125" s="933"/>
      <c r="CV125" s="933"/>
      <c r="CW125" s="933"/>
      <c r="CX125" s="933"/>
      <c r="CY125" s="933"/>
      <c r="CZ125" s="933"/>
      <c r="DA125" s="933"/>
      <c r="DB125" s="933"/>
      <c r="DC125" s="933"/>
      <c r="DD125" s="933"/>
      <c r="DE125" s="933"/>
      <c r="DF125" s="934"/>
      <c r="DG125" s="966" t="s">
        <v>390</v>
      </c>
      <c r="DH125" s="967"/>
      <c r="DI125" s="967"/>
      <c r="DJ125" s="967"/>
      <c r="DK125" s="967"/>
      <c r="DL125" s="967" t="s">
        <v>390</v>
      </c>
      <c r="DM125" s="967"/>
      <c r="DN125" s="967"/>
      <c r="DO125" s="967"/>
      <c r="DP125" s="967"/>
      <c r="DQ125" s="967" t="s">
        <v>390</v>
      </c>
      <c r="DR125" s="967"/>
      <c r="DS125" s="967"/>
      <c r="DT125" s="967"/>
      <c r="DU125" s="967"/>
      <c r="DV125" s="968" t="s">
        <v>390</v>
      </c>
      <c r="DW125" s="968"/>
      <c r="DX125" s="968"/>
      <c r="DY125" s="968"/>
      <c r="DZ125" s="969"/>
    </row>
    <row r="126" spans="1:130" s="226" customFormat="1" ht="26.25" customHeight="1" thickBot="1" x14ac:dyDescent="0.2">
      <c r="A126" s="1093"/>
      <c r="B126" s="985"/>
      <c r="C126" s="958" t="s">
        <v>457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390</v>
      </c>
      <c r="AB126" s="995"/>
      <c r="AC126" s="995"/>
      <c r="AD126" s="995"/>
      <c r="AE126" s="996"/>
      <c r="AF126" s="997" t="s">
        <v>390</v>
      </c>
      <c r="AG126" s="995"/>
      <c r="AH126" s="995"/>
      <c r="AI126" s="995"/>
      <c r="AJ126" s="996"/>
      <c r="AK126" s="997" t="s">
        <v>390</v>
      </c>
      <c r="AL126" s="995"/>
      <c r="AM126" s="995"/>
      <c r="AN126" s="995"/>
      <c r="AO126" s="996"/>
      <c r="AP126" s="998" t="s">
        <v>390</v>
      </c>
      <c r="AQ126" s="999"/>
      <c r="AR126" s="999"/>
      <c r="AS126" s="999"/>
      <c r="AT126" s="100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9"/>
      <c r="CL126" s="1046"/>
      <c r="CM126" s="1046"/>
      <c r="CN126" s="1046"/>
      <c r="CO126" s="1047"/>
      <c r="CP126" s="958" t="s">
        <v>469</v>
      </c>
      <c r="CQ126" s="959"/>
      <c r="CR126" s="959"/>
      <c r="CS126" s="959"/>
      <c r="CT126" s="959"/>
      <c r="CU126" s="959"/>
      <c r="CV126" s="959"/>
      <c r="CW126" s="959"/>
      <c r="CX126" s="959"/>
      <c r="CY126" s="959"/>
      <c r="CZ126" s="959"/>
      <c r="DA126" s="959"/>
      <c r="DB126" s="959"/>
      <c r="DC126" s="959"/>
      <c r="DD126" s="959"/>
      <c r="DE126" s="959"/>
      <c r="DF126" s="960"/>
      <c r="DG126" s="961" t="s">
        <v>390</v>
      </c>
      <c r="DH126" s="962"/>
      <c r="DI126" s="962"/>
      <c r="DJ126" s="962"/>
      <c r="DK126" s="962"/>
      <c r="DL126" s="962" t="s">
        <v>390</v>
      </c>
      <c r="DM126" s="962"/>
      <c r="DN126" s="962"/>
      <c r="DO126" s="962"/>
      <c r="DP126" s="962"/>
      <c r="DQ126" s="962" t="s">
        <v>390</v>
      </c>
      <c r="DR126" s="962"/>
      <c r="DS126" s="962"/>
      <c r="DT126" s="962"/>
      <c r="DU126" s="962"/>
      <c r="DV126" s="963" t="s">
        <v>390</v>
      </c>
      <c r="DW126" s="963"/>
      <c r="DX126" s="963"/>
      <c r="DY126" s="963"/>
      <c r="DZ126" s="964"/>
    </row>
    <row r="127" spans="1:130" s="226" customFormat="1" ht="26.25" customHeight="1" x14ac:dyDescent="0.15">
      <c r="A127" s="1094"/>
      <c r="B127" s="987"/>
      <c r="C127" s="1009" t="s">
        <v>470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390</v>
      </c>
      <c r="AB127" s="995"/>
      <c r="AC127" s="995"/>
      <c r="AD127" s="995"/>
      <c r="AE127" s="996"/>
      <c r="AF127" s="997" t="s">
        <v>390</v>
      </c>
      <c r="AG127" s="995"/>
      <c r="AH127" s="995"/>
      <c r="AI127" s="995"/>
      <c r="AJ127" s="996"/>
      <c r="AK127" s="997" t="s">
        <v>390</v>
      </c>
      <c r="AL127" s="995"/>
      <c r="AM127" s="995"/>
      <c r="AN127" s="995"/>
      <c r="AO127" s="996"/>
      <c r="AP127" s="998" t="s">
        <v>390</v>
      </c>
      <c r="AQ127" s="999"/>
      <c r="AR127" s="999"/>
      <c r="AS127" s="999"/>
      <c r="AT127" s="1000"/>
      <c r="AU127" s="228"/>
      <c r="AV127" s="228"/>
      <c r="AW127" s="228"/>
      <c r="AX127" s="1067" t="s">
        <v>471</v>
      </c>
      <c r="AY127" s="1068"/>
      <c r="AZ127" s="1068"/>
      <c r="BA127" s="1068"/>
      <c r="BB127" s="1068"/>
      <c r="BC127" s="1068"/>
      <c r="BD127" s="1068"/>
      <c r="BE127" s="1069"/>
      <c r="BF127" s="1070" t="s">
        <v>472</v>
      </c>
      <c r="BG127" s="1068"/>
      <c r="BH127" s="1068"/>
      <c r="BI127" s="1068"/>
      <c r="BJ127" s="1068"/>
      <c r="BK127" s="1068"/>
      <c r="BL127" s="1069"/>
      <c r="BM127" s="1070" t="s">
        <v>473</v>
      </c>
      <c r="BN127" s="1068"/>
      <c r="BO127" s="1068"/>
      <c r="BP127" s="1068"/>
      <c r="BQ127" s="1068"/>
      <c r="BR127" s="1068"/>
      <c r="BS127" s="1069"/>
      <c r="BT127" s="1070" t="s">
        <v>474</v>
      </c>
      <c r="BU127" s="1068"/>
      <c r="BV127" s="1068"/>
      <c r="BW127" s="1068"/>
      <c r="BX127" s="1068"/>
      <c r="BY127" s="1068"/>
      <c r="BZ127" s="1091"/>
      <c r="CA127" s="228"/>
      <c r="CB127" s="228"/>
      <c r="CC127" s="228"/>
      <c r="CD127" s="251"/>
      <c r="CE127" s="251"/>
      <c r="CF127" s="251"/>
      <c r="CG127" s="228"/>
      <c r="CH127" s="228"/>
      <c r="CI127" s="228"/>
      <c r="CJ127" s="250"/>
      <c r="CK127" s="1059"/>
      <c r="CL127" s="1046"/>
      <c r="CM127" s="1046"/>
      <c r="CN127" s="1046"/>
      <c r="CO127" s="1047"/>
      <c r="CP127" s="958" t="s">
        <v>475</v>
      </c>
      <c r="CQ127" s="959"/>
      <c r="CR127" s="959"/>
      <c r="CS127" s="959"/>
      <c r="CT127" s="959"/>
      <c r="CU127" s="959"/>
      <c r="CV127" s="959"/>
      <c r="CW127" s="959"/>
      <c r="CX127" s="959"/>
      <c r="CY127" s="959"/>
      <c r="CZ127" s="959"/>
      <c r="DA127" s="959"/>
      <c r="DB127" s="959"/>
      <c r="DC127" s="959"/>
      <c r="DD127" s="959"/>
      <c r="DE127" s="959"/>
      <c r="DF127" s="960"/>
      <c r="DG127" s="961" t="s">
        <v>390</v>
      </c>
      <c r="DH127" s="962"/>
      <c r="DI127" s="962"/>
      <c r="DJ127" s="962"/>
      <c r="DK127" s="962"/>
      <c r="DL127" s="962" t="s">
        <v>390</v>
      </c>
      <c r="DM127" s="962"/>
      <c r="DN127" s="962"/>
      <c r="DO127" s="962"/>
      <c r="DP127" s="962"/>
      <c r="DQ127" s="962" t="s">
        <v>390</v>
      </c>
      <c r="DR127" s="962"/>
      <c r="DS127" s="962"/>
      <c r="DT127" s="962"/>
      <c r="DU127" s="962"/>
      <c r="DV127" s="963" t="s">
        <v>390</v>
      </c>
      <c r="DW127" s="963"/>
      <c r="DX127" s="963"/>
      <c r="DY127" s="963"/>
      <c r="DZ127" s="964"/>
    </row>
    <row r="128" spans="1:130" s="226" customFormat="1" ht="26.25" customHeight="1" thickBot="1" x14ac:dyDescent="0.2">
      <c r="A128" s="1077" t="s">
        <v>476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477</v>
      </c>
      <c r="X128" s="1079"/>
      <c r="Y128" s="1079"/>
      <c r="Z128" s="1080"/>
      <c r="AA128" s="1081" t="s">
        <v>390</v>
      </c>
      <c r="AB128" s="1082"/>
      <c r="AC128" s="1082"/>
      <c r="AD128" s="1082"/>
      <c r="AE128" s="1083"/>
      <c r="AF128" s="1084" t="s">
        <v>390</v>
      </c>
      <c r="AG128" s="1082"/>
      <c r="AH128" s="1082"/>
      <c r="AI128" s="1082"/>
      <c r="AJ128" s="1083"/>
      <c r="AK128" s="1084" t="s">
        <v>390</v>
      </c>
      <c r="AL128" s="1082"/>
      <c r="AM128" s="1082"/>
      <c r="AN128" s="1082"/>
      <c r="AO128" s="1083"/>
      <c r="AP128" s="1085"/>
      <c r="AQ128" s="1086"/>
      <c r="AR128" s="1086"/>
      <c r="AS128" s="1086"/>
      <c r="AT128" s="1087"/>
      <c r="AU128" s="228"/>
      <c r="AV128" s="228"/>
      <c r="AW128" s="228"/>
      <c r="AX128" s="932" t="s">
        <v>478</v>
      </c>
      <c r="AY128" s="933"/>
      <c r="AZ128" s="933"/>
      <c r="BA128" s="933"/>
      <c r="BB128" s="933"/>
      <c r="BC128" s="933"/>
      <c r="BD128" s="933"/>
      <c r="BE128" s="934"/>
      <c r="BF128" s="1088" t="s">
        <v>390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1"/>
      <c r="CB128" s="251"/>
      <c r="CC128" s="251"/>
      <c r="CD128" s="251"/>
      <c r="CE128" s="251"/>
      <c r="CF128" s="251"/>
      <c r="CG128" s="228"/>
      <c r="CH128" s="228"/>
      <c r="CI128" s="228"/>
      <c r="CJ128" s="250"/>
      <c r="CK128" s="1060"/>
      <c r="CL128" s="1061"/>
      <c r="CM128" s="1061"/>
      <c r="CN128" s="1061"/>
      <c r="CO128" s="1062"/>
      <c r="CP128" s="1071" t="s">
        <v>479</v>
      </c>
      <c r="CQ128" s="762"/>
      <c r="CR128" s="762"/>
      <c r="CS128" s="762"/>
      <c r="CT128" s="762"/>
      <c r="CU128" s="762"/>
      <c r="CV128" s="762"/>
      <c r="CW128" s="762"/>
      <c r="CX128" s="762"/>
      <c r="CY128" s="762"/>
      <c r="CZ128" s="762"/>
      <c r="DA128" s="762"/>
      <c r="DB128" s="762"/>
      <c r="DC128" s="762"/>
      <c r="DD128" s="762"/>
      <c r="DE128" s="762"/>
      <c r="DF128" s="1072"/>
      <c r="DG128" s="1073" t="s">
        <v>390</v>
      </c>
      <c r="DH128" s="1074"/>
      <c r="DI128" s="1074"/>
      <c r="DJ128" s="1074"/>
      <c r="DK128" s="1074"/>
      <c r="DL128" s="1074" t="s">
        <v>390</v>
      </c>
      <c r="DM128" s="1074"/>
      <c r="DN128" s="1074"/>
      <c r="DO128" s="1074"/>
      <c r="DP128" s="1074"/>
      <c r="DQ128" s="1074" t="s">
        <v>390</v>
      </c>
      <c r="DR128" s="1074"/>
      <c r="DS128" s="1074"/>
      <c r="DT128" s="1074"/>
      <c r="DU128" s="1074"/>
      <c r="DV128" s="1075" t="s">
        <v>390</v>
      </c>
      <c r="DW128" s="1075"/>
      <c r="DX128" s="1075"/>
      <c r="DY128" s="1075"/>
      <c r="DZ128" s="1076"/>
    </row>
    <row r="129" spans="1:131" s="226"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480</v>
      </c>
      <c r="X129" s="1107"/>
      <c r="Y129" s="1107"/>
      <c r="Z129" s="1108"/>
      <c r="AA129" s="994">
        <v>1579959</v>
      </c>
      <c r="AB129" s="995"/>
      <c r="AC129" s="995"/>
      <c r="AD129" s="995"/>
      <c r="AE129" s="996"/>
      <c r="AF129" s="997">
        <v>1729577</v>
      </c>
      <c r="AG129" s="995"/>
      <c r="AH129" s="995"/>
      <c r="AI129" s="995"/>
      <c r="AJ129" s="996"/>
      <c r="AK129" s="997">
        <v>1671758</v>
      </c>
      <c r="AL129" s="995"/>
      <c r="AM129" s="995"/>
      <c r="AN129" s="995"/>
      <c r="AO129" s="996"/>
      <c r="AP129" s="1109"/>
      <c r="AQ129" s="1110"/>
      <c r="AR129" s="1110"/>
      <c r="AS129" s="1110"/>
      <c r="AT129" s="1111"/>
      <c r="AU129" s="229"/>
      <c r="AV129" s="229"/>
      <c r="AW129" s="229"/>
      <c r="AX129" s="1101" t="s">
        <v>481</v>
      </c>
      <c r="AY129" s="959"/>
      <c r="AZ129" s="959"/>
      <c r="BA129" s="959"/>
      <c r="BB129" s="959"/>
      <c r="BC129" s="959"/>
      <c r="BD129" s="959"/>
      <c r="BE129" s="960"/>
      <c r="BF129" s="1102" t="s">
        <v>390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70" t="s">
        <v>482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483</v>
      </c>
      <c r="X130" s="1107"/>
      <c r="Y130" s="1107"/>
      <c r="Z130" s="1108"/>
      <c r="AA130" s="994">
        <v>171577</v>
      </c>
      <c r="AB130" s="995"/>
      <c r="AC130" s="995"/>
      <c r="AD130" s="995"/>
      <c r="AE130" s="996"/>
      <c r="AF130" s="997">
        <v>173268</v>
      </c>
      <c r="AG130" s="995"/>
      <c r="AH130" s="995"/>
      <c r="AI130" s="995"/>
      <c r="AJ130" s="996"/>
      <c r="AK130" s="997">
        <v>172962</v>
      </c>
      <c r="AL130" s="995"/>
      <c r="AM130" s="995"/>
      <c r="AN130" s="995"/>
      <c r="AO130" s="996"/>
      <c r="AP130" s="1109"/>
      <c r="AQ130" s="1110"/>
      <c r="AR130" s="1110"/>
      <c r="AS130" s="1110"/>
      <c r="AT130" s="1111"/>
      <c r="AU130" s="229"/>
      <c r="AV130" s="229"/>
      <c r="AW130" s="229"/>
      <c r="AX130" s="1101" t="s">
        <v>484</v>
      </c>
      <c r="AY130" s="959"/>
      <c r="AZ130" s="959"/>
      <c r="BA130" s="959"/>
      <c r="BB130" s="959"/>
      <c r="BC130" s="959"/>
      <c r="BD130" s="959"/>
      <c r="BE130" s="960"/>
      <c r="BF130" s="1137">
        <v>4.7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485</v>
      </c>
      <c r="X131" s="1144"/>
      <c r="Y131" s="1144"/>
      <c r="Z131" s="1145"/>
      <c r="AA131" s="1040">
        <v>1408382</v>
      </c>
      <c r="AB131" s="1022"/>
      <c r="AC131" s="1022"/>
      <c r="AD131" s="1022"/>
      <c r="AE131" s="1023"/>
      <c r="AF131" s="1021">
        <v>1556309</v>
      </c>
      <c r="AG131" s="1022"/>
      <c r="AH131" s="1022"/>
      <c r="AI131" s="1022"/>
      <c r="AJ131" s="1023"/>
      <c r="AK131" s="1021">
        <v>1498796</v>
      </c>
      <c r="AL131" s="1022"/>
      <c r="AM131" s="1022"/>
      <c r="AN131" s="1022"/>
      <c r="AO131" s="1023"/>
      <c r="AP131" s="1146"/>
      <c r="AQ131" s="1147"/>
      <c r="AR131" s="1147"/>
      <c r="AS131" s="1147"/>
      <c r="AT131" s="1148"/>
      <c r="AU131" s="229"/>
      <c r="AV131" s="229"/>
      <c r="AW131" s="229"/>
      <c r="AX131" s="1119" t="s">
        <v>486</v>
      </c>
      <c r="AY131" s="762"/>
      <c r="AZ131" s="762"/>
      <c r="BA131" s="762"/>
      <c r="BB131" s="762"/>
      <c r="BC131" s="762"/>
      <c r="BD131" s="762"/>
      <c r="BE131" s="1072"/>
      <c r="BF131" s="1120" t="s">
        <v>390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6" t="s">
        <v>487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488</v>
      </c>
      <c r="W132" s="1130"/>
      <c r="X132" s="1130"/>
      <c r="Y132" s="1130"/>
      <c r="Z132" s="1131"/>
      <c r="AA132" s="1132">
        <v>3.297116833</v>
      </c>
      <c r="AB132" s="1133"/>
      <c r="AC132" s="1133"/>
      <c r="AD132" s="1133"/>
      <c r="AE132" s="1134"/>
      <c r="AF132" s="1135">
        <v>4.4340166380000001</v>
      </c>
      <c r="AG132" s="1133"/>
      <c r="AH132" s="1133"/>
      <c r="AI132" s="1133"/>
      <c r="AJ132" s="1134"/>
      <c r="AK132" s="1135">
        <v>6.495013331</v>
      </c>
      <c r="AL132" s="1133"/>
      <c r="AM132" s="1133"/>
      <c r="AN132" s="1133"/>
      <c r="AO132" s="1134"/>
      <c r="AP132" s="1037"/>
      <c r="AQ132" s="1038"/>
      <c r="AR132" s="1038"/>
      <c r="AS132" s="1038"/>
      <c r="AT132" s="113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489</v>
      </c>
      <c r="W133" s="1113"/>
      <c r="X133" s="1113"/>
      <c r="Y133" s="1113"/>
      <c r="Z133" s="1114"/>
      <c r="AA133" s="1115">
        <v>2.7</v>
      </c>
      <c r="AB133" s="1116"/>
      <c r="AC133" s="1116"/>
      <c r="AD133" s="1116"/>
      <c r="AE133" s="1117"/>
      <c r="AF133" s="1115">
        <v>3.5</v>
      </c>
      <c r="AG133" s="1116"/>
      <c r="AH133" s="1116"/>
      <c r="AI133" s="1116"/>
      <c r="AJ133" s="1117"/>
      <c r="AK133" s="1115">
        <v>4.7</v>
      </c>
      <c r="AL133" s="1116"/>
      <c r="AM133" s="1116"/>
      <c r="AN133" s="1116"/>
      <c r="AO133" s="1117"/>
      <c r="AP133" s="1064"/>
      <c r="AQ133" s="1065"/>
      <c r="AR133" s="1065"/>
      <c r="AS133" s="1065"/>
      <c r="AT133" s="111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25sfa6k71RH0uu3WdGWLRvl2z0JqhBGEdYN20iI6tKIiYPeHu6d6SSm4//wd2UszXgwhNHVNVVx5/E5rbPyXA==" saltValue="JxtNBT+1rxbukOYlCNi+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J7" zoomScaleNormal="85" zoomScaleSheetLayoutView="100" workbookViewId="0">
      <selection activeCell="B21" sqref="B21:AX2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tX88vujDGjrZaqkHJkOCkes/iEktcFYSOvbLS3tzxA1hOi7WCNsEHzftfsXLVMKqaPJhfBskt3rzZ+rARGPnXQ==" saltValue="zjvImTRj03is8fil2oP7B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49" zoomScaleNormal="100" zoomScaleSheetLayoutView="55" workbookViewId="0">
      <selection activeCell="B21" sqref="B21:AX21"/>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fLMgjZ2DzbzH1AC5qZovMwE2wEWn0kUZOTihAiYHM2sWFiVM6M+o1oHJ+CCS2/jBsnU2EEfFmIsmQvNNVzcA==" saltValue="/gPeHPcBlUO5N8qdZFaNDg==" spinCount="100000" sheet="1" objects="1" scenarios="1"/>
  <dataConsolidate link="1"/>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zoomScaleSheetLayoutView="100" workbookViewId="0">
      <selection activeCell="B21" sqref="B21:AX21"/>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493</v>
      </c>
      <c r="AP7" s="268"/>
      <c r="AQ7" s="269" t="s">
        <v>494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495</v>
      </c>
      <c r="AQ8" s="275" t="s">
        <v>496</v>
      </c>
      <c r="AR8" s="276" t="s">
        <v>497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2" t="s">
        <v>498</v>
      </c>
      <c r="AL9" s="1153"/>
      <c r="AM9" s="1153"/>
      <c r="AN9" s="1154"/>
      <c r="AO9" s="277">
        <v>472775</v>
      </c>
      <c r="AP9" s="277">
        <v>183175</v>
      </c>
      <c r="AQ9" s="278">
        <v>239803</v>
      </c>
      <c r="AR9" s="279">
        <v>-23.6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2" t="s">
        <v>499</v>
      </c>
      <c r="AL10" s="1153"/>
      <c r="AM10" s="1153"/>
      <c r="AN10" s="1154"/>
      <c r="AO10" s="280">
        <v>75057</v>
      </c>
      <c r="AP10" s="280">
        <v>29081</v>
      </c>
      <c r="AQ10" s="281">
        <v>35073</v>
      </c>
      <c r="AR10" s="282">
        <v>-17.100000000000001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2" t="s">
        <v>500</v>
      </c>
      <c r="AL11" s="1153"/>
      <c r="AM11" s="1153"/>
      <c r="AN11" s="1154"/>
      <c r="AO11" s="280" t="s">
        <v>501</v>
      </c>
      <c r="AP11" s="280" t="s">
        <v>501</v>
      </c>
      <c r="AQ11" s="281">
        <v>3640</v>
      </c>
      <c r="AR11" s="282" t="s">
        <v>501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2" t="s">
        <v>502</v>
      </c>
      <c r="AL12" s="1153"/>
      <c r="AM12" s="1153"/>
      <c r="AN12" s="1154"/>
      <c r="AO12" s="280" t="s">
        <v>501</v>
      </c>
      <c r="AP12" s="280" t="s">
        <v>501</v>
      </c>
      <c r="AQ12" s="281" t="s">
        <v>501</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2" t="s">
        <v>503</v>
      </c>
      <c r="AL13" s="1153"/>
      <c r="AM13" s="1153"/>
      <c r="AN13" s="1154"/>
      <c r="AO13" s="280">
        <v>53930</v>
      </c>
      <c r="AP13" s="280">
        <v>20895</v>
      </c>
      <c r="AQ13" s="281">
        <v>11407</v>
      </c>
      <c r="AR13" s="282">
        <v>83.2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2" t="s">
        <v>504</v>
      </c>
      <c r="AL14" s="1153"/>
      <c r="AM14" s="1153"/>
      <c r="AN14" s="1154"/>
      <c r="AO14" s="280">
        <v>8702</v>
      </c>
      <c r="AP14" s="280">
        <v>3372</v>
      </c>
      <c r="AQ14" s="281">
        <v>4585</v>
      </c>
      <c r="AR14" s="282">
        <v>-26.5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5" t="s">
        <v>505</v>
      </c>
      <c r="AL15" s="1156"/>
      <c r="AM15" s="1156"/>
      <c r="AN15" s="1157"/>
      <c r="AO15" s="280">
        <v>-35962</v>
      </c>
      <c r="AP15" s="280">
        <v>-13933</v>
      </c>
      <c r="AQ15" s="281">
        <v>-18839</v>
      </c>
      <c r="AR15" s="282">
        <v>-26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5" t="s">
        <v>186</v>
      </c>
      <c r="AL16" s="1156"/>
      <c r="AM16" s="1156"/>
      <c r="AN16" s="1157"/>
      <c r="AO16" s="280">
        <v>574502</v>
      </c>
      <c r="AP16" s="280">
        <v>222589</v>
      </c>
      <c r="AQ16" s="281">
        <v>275669</v>
      </c>
      <c r="AR16" s="282">
        <v>-19.3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507</v>
      </c>
      <c r="AP20" s="289" t="s">
        <v>508</v>
      </c>
      <c r="AQ20" s="290" t="s">
        <v>509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8" t="s">
        <v>510</v>
      </c>
      <c r="AL21" s="1159"/>
      <c r="AM21" s="1159"/>
      <c r="AN21" s="1160"/>
      <c r="AO21" s="293">
        <v>21.7</v>
      </c>
      <c r="AP21" s="294">
        <v>23.86</v>
      </c>
      <c r="AQ21" s="295">
        <v>-2.16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8" t="s">
        <v>511</v>
      </c>
      <c r="AL22" s="1159"/>
      <c r="AM22" s="1159"/>
      <c r="AN22" s="1160"/>
      <c r="AO22" s="298">
        <v>97.7</v>
      </c>
      <c r="AP22" s="299">
        <v>95.5</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9" t="s">
        <v>512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3"/>
    </row>
    <row r="27" spans="1:46" x14ac:dyDescent="0.15">
      <c r="A27" s="305"/>
      <c r="AO27" s="258"/>
      <c r="AP27" s="258"/>
      <c r="AQ27" s="258"/>
      <c r="AR27" s="258"/>
      <c r="AS27" s="258"/>
      <c r="AT27" s="258"/>
    </row>
    <row r="28" spans="1:46" ht="17.25" x14ac:dyDescent="0.15">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493</v>
      </c>
      <c r="AP30" s="268"/>
      <c r="AQ30" s="269" t="s">
        <v>494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495</v>
      </c>
      <c r="AQ31" s="275" t="s">
        <v>496</v>
      </c>
      <c r="AR31" s="276" t="s">
        <v>497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6" t="s">
        <v>515</v>
      </c>
      <c r="AL32" s="1167"/>
      <c r="AM32" s="1167"/>
      <c r="AN32" s="1168"/>
      <c r="AO32" s="308">
        <v>216421</v>
      </c>
      <c r="AP32" s="308">
        <v>83852</v>
      </c>
      <c r="AQ32" s="309">
        <v>162926</v>
      </c>
      <c r="AR32" s="310">
        <v>-48.5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6" t="s">
        <v>516</v>
      </c>
      <c r="AL33" s="1167"/>
      <c r="AM33" s="1167"/>
      <c r="AN33" s="1168"/>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6" t="s">
        <v>517</v>
      </c>
      <c r="AL34" s="1167"/>
      <c r="AM34" s="1167"/>
      <c r="AN34" s="1168"/>
      <c r="AO34" s="308" t="s">
        <v>501</v>
      </c>
      <c r="AP34" s="308" t="s">
        <v>501</v>
      </c>
      <c r="AQ34" s="309">
        <v>4</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6" t="s">
        <v>518</v>
      </c>
      <c r="AL35" s="1167"/>
      <c r="AM35" s="1167"/>
      <c r="AN35" s="1168"/>
      <c r="AO35" s="308">
        <v>48843</v>
      </c>
      <c r="AP35" s="308">
        <v>18924</v>
      </c>
      <c r="AQ35" s="309">
        <v>33512</v>
      </c>
      <c r="AR35" s="310">
        <v>-43.5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6" t="s">
        <v>519</v>
      </c>
      <c r="AL36" s="1167"/>
      <c r="AM36" s="1167"/>
      <c r="AN36" s="1168"/>
      <c r="AO36" s="308">
        <v>5045</v>
      </c>
      <c r="AP36" s="308">
        <v>1955</v>
      </c>
      <c r="AQ36" s="309">
        <v>2866</v>
      </c>
      <c r="AR36" s="310">
        <v>-31.8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6" t="s">
        <v>520</v>
      </c>
      <c r="AL37" s="1167"/>
      <c r="AM37" s="1167"/>
      <c r="AN37" s="1168"/>
      <c r="AO37" s="308" t="s">
        <v>501</v>
      </c>
      <c r="AP37" s="308" t="s">
        <v>501</v>
      </c>
      <c r="AQ37" s="309">
        <v>1429</v>
      </c>
      <c r="AR37" s="310" t="s">
        <v>501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9" t="s">
        <v>521</v>
      </c>
      <c r="AL38" s="1170"/>
      <c r="AM38" s="1170"/>
      <c r="AN38" s="1171"/>
      <c r="AO38" s="311" t="s">
        <v>501</v>
      </c>
      <c r="AP38" s="311" t="s">
        <v>501</v>
      </c>
      <c r="AQ38" s="312">
        <v>30</v>
      </c>
      <c r="AR38" s="300" t="s">
        <v>501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9" t="s">
        <v>522</v>
      </c>
      <c r="AL39" s="1170"/>
      <c r="AM39" s="1170"/>
      <c r="AN39" s="1171"/>
      <c r="AO39" s="308" t="s">
        <v>501</v>
      </c>
      <c r="AP39" s="308" t="s">
        <v>501</v>
      </c>
      <c r="AQ39" s="309">
        <v>-7390</v>
      </c>
      <c r="AR39" s="310" t="s">
        <v>501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6" t="s">
        <v>523</v>
      </c>
      <c r="AL40" s="1167"/>
      <c r="AM40" s="1167"/>
      <c r="AN40" s="1168"/>
      <c r="AO40" s="308">
        <v>-172962</v>
      </c>
      <c r="AP40" s="308">
        <v>-67014</v>
      </c>
      <c r="AQ40" s="309">
        <v>-136323</v>
      </c>
      <c r="AR40" s="310">
        <v>-50.8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2" t="s">
        <v>297</v>
      </c>
      <c r="AL41" s="1173"/>
      <c r="AM41" s="1173"/>
      <c r="AN41" s="1174"/>
      <c r="AO41" s="308">
        <v>97347</v>
      </c>
      <c r="AP41" s="308">
        <v>37717</v>
      </c>
      <c r="AQ41" s="309">
        <v>57054</v>
      </c>
      <c r="AR41" s="310">
        <v>-33.9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1" t="s">
        <v>493</v>
      </c>
      <c r="AN49" s="1163" t="s">
        <v>527</v>
      </c>
      <c r="AO49" s="1164"/>
      <c r="AP49" s="1164"/>
      <c r="AQ49" s="1164"/>
      <c r="AR49" s="116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2"/>
      <c r="AN50" s="324" t="s">
        <v>528</v>
      </c>
      <c r="AO50" s="325" t="s">
        <v>529</v>
      </c>
      <c r="AP50" s="326" t="s">
        <v>530</v>
      </c>
      <c r="AQ50" s="327" t="s">
        <v>531</v>
      </c>
      <c r="AR50" s="328" t="s">
        <v>532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385342</v>
      </c>
      <c r="AN51" s="330">
        <v>137084</v>
      </c>
      <c r="AO51" s="331">
        <v>-12.3</v>
      </c>
      <c r="AP51" s="332">
        <v>271581</v>
      </c>
      <c r="AQ51" s="333">
        <v>-6.7</v>
      </c>
      <c r="AR51" s="334">
        <v>-5.6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324546</v>
      </c>
      <c r="AN52" s="338">
        <v>115456</v>
      </c>
      <c r="AO52" s="339">
        <v>3.8</v>
      </c>
      <c r="AP52" s="340">
        <v>117844</v>
      </c>
      <c r="AQ52" s="341">
        <v>-1</v>
      </c>
      <c r="AR52" s="342">
        <v>4.8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233286</v>
      </c>
      <c r="AN53" s="330">
        <v>84432</v>
      </c>
      <c r="AO53" s="331">
        <v>-38.4</v>
      </c>
      <c r="AP53" s="332">
        <v>268375</v>
      </c>
      <c r="AQ53" s="333">
        <v>-1.2</v>
      </c>
      <c r="AR53" s="334">
        <v>-37.200000000000003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147290</v>
      </c>
      <c r="AN54" s="338">
        <v>53308</v>
      </c>
      <c r="AO54" s="339">
        <v>-53.8</v>
      </c>
      <c r="AP54" s="340">
        <v>119602</v>
      </c>
      <c r="AQ54" s="341">
        <v>1.5</v>
      </c>
      <c r="AR54" s="342">
        <v>-55.3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261847</v>
      </c>
      <c r="AN55" s="330">
        <v>97450</v>
      </c>
      <c r="AO55" s="331">
        <v>15.4</v>
      </c>
      <c r="AP55" s="332">
        <v>301035</v>
      </c>
      <c r="AQ55" s="333">
        <v>12.2</v>
      </c>
      <c r="AR55" s="334">
        <v>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203708</v>
      </c>
      <c r="AN56" s="338">
        <v>75812</v>
      </c>
      <c r="AO56" s="339">
        <v>42.2</v>
      </c>
      <c r="AP56" s="340">
        <v>154376</v>
      </c>
      <c r="AQ56" s="341">
        <v>29.1</v>
      </c>
      <c r="AR56" s="342">
        <v>13.1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323339</v>
      </c>
      <c r="AN57" s="330">
        <v>122107</v>
      </c>
      <c r="AO57" s="331">
        <v>25.3</v>
      </c>
      <c r="AP57" s="332">
        <v>277467</v>
      </c>
      <c r="AQ57" s="333">
        <v>-7.8</v>
      </c>
      <c r="AR57" s="334">
        <v>33.1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217247</v>
      </c>
      <c r="AN58" s="338">
        <v>82042</v>
      </c>
      <c r="AO58" s="339">
        <v>8.1999999999999993</v>
      </c>
      <c r="AP58" s="340">
        <v>128378</v>
      </c>
      <c r="AQ58" s="341">
        <v>-16.8</v>
      </c>
      <c r="AR58" s="342">
        <v>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266656</v>
      </c>
      <c r="AN59" s="330">
        <v>103315</v>
      </c>
      <c r="AO59" s="331">
        <v>-15.4</v>
      </c>
      <c r="AP59" s="332">
        <v>282256</v>
      </c>
      <c r="AQ59" s="333">
        <v>1.7</v>
      </c>
      <c r="AR59" s="334">
        <v>-17.100000000000001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243250</v>
      </c>
      <c r="AN60" s="338">
        <v>94246</v>
      </c>
      <c r="AO60" s="339">
        <v>14.9</v>
      </c>
      <c r="AP60" s="340">
        <v>145453</v>
      </c>
      <c r="AQ60" s="341">
        <v>13.3</v>
      </c>
      <c r="AR60" s="342">
        <v>1.6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294094</v>
      </c>
      <c r="AN61" s="345">
        <v>108878</v>
      </c>
      <c r="AO61" s="346">
        <v>-5.0999999999999996</v>
      </c>
      <c r="AP61" s="347">
        <v>280143</v>
      </c>
      <c r="AQ61" s="348">
        <v>-0.4</v>
      </c>
      <c r="AR61" s="334">
        <v>-4.7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227208</v>
      </c>
      <c r="AN62" s="338">
        <v>84173</v>
      </c>
      <c r="AO62" s="339">
        <v>3.1</v>
      </c>
      <c r="AP62" s="340">
        <v>133131</v>
      </c>
      <c r="AQ62" s="341">
        <v>5.2</v>
      </c>
      <c r="AR62" s="342">
        <v>-2.1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9wkGt0gzq9NEsqZkmi+N6a9ErOtOuL59W1AVrNCFojgIwUFh04qp/+2hs7iLGe97BOS8H8e+aXawfWvx60w==" saltValue="owRTs1+G8l2TawVruTEK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election activeCell="B21" sqref="B21:AX21"/>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541</v>
      </c>
    </row>
    <row r="121" spans="125:125" ht="13.5" hidden="1" customHeight="1" x14ac:dyDescent="0.15">
      <c r="DU121" s="255"/>
    </row>
  </sheetData>
  <sheetProtection algorithmName="SHA-512" hashValue="HWu8nQdqAqsINRRG0XNK7gTzxvJZTfNg3s3SmFeQRlSLtxzmvtTQdPnRpCss9M4kLy/IbFufiJeo0aPXMYDn+w==" saltValue="BahCb9zOM6I8f/U4va2FWw==" spinCount="100000" sheet="1" objects="1" scenarios="1"/>
  <dataConsolidate link="1"/>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Normal="100" zoomScaleSheetLayoutView="100" workbookViewId="0">
      <selection activeCell="B21" sqref="B21:AX2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545</v>
      </c>
      <c r="G54" s="119" t="s">
        <v>546</v>
      </c>
      <c r="H54" s="120" t="s">
        <v>547</v>
      </c>
    </row>
    <row r="55" spans="2:8" ht="52.5" customHeight="1" x14ac:dyDescent="0.15">
      <c r="B55" s="121"/>
      <c r="C55" s="1183" t="s">
        <v>49</v>
      </c>
      <c r="D55" s="1183"/>
      <c r="E55" s="1184"/>
      <c r="F55" s="122">
        <v>1375</v>
      </c>
      <c r="G55" s="122">
        <v>1441</v>
      </c>
      <c r="H55" s="123">
        <v>1470</v>
      </c>
    </row>
    <row r="56" spans="2:8" ht="52.5" customHeight="1" x14ac:dyDescent="0.15">
      <c r="B56" s="124"/>
      <c r="C56" s="1185" t="s">
        <v>50</v>
      </c>
      <c r="D56" s="1185"/>
      <c r="E56" s="1186"/>
      <c r="F56" s="125">
        <v>120</v>
      </c>
      <c r="G56" s="125">
        <v>125</v>
      </c>
      <c r="H56" s="126">
        <v>130</v>
      </c>
    </row>
    <row r="57" spans="2:8" ht="53.25" customHeight="1" x14ac:dyDescent="0.15">
      <c r="B57" s="124"/>
      <c r="C57" s="1187" t="s">
        <v>51</v>
      </c>
      <c r="D57" s="1187"/>
      <c r="E57" s="1188"/>
      <c r="F57" s="127">
        <v>1069</v>
      </c>
      <c r="G57" s="127">
        <v>1353</v>
      </c>
      <c r="H57" s="128">
        <v>1548</v>
      </c>
    </row>
    <row r="58" spans="2:8" ht="45.75" customHeight="1" x14ac:dyDescent="0.15">
      <c r="B58" s="129"/>
      <c r="C58" s="1175" t="s">
        <v>572</v>
      </c>
      <c r="D58" s="1176"/>
      <c r="E58" s="1177"/>
      <c r="F58" s="360">
        <v>1057</v>
      </c>
      <c r="G58" s="360">
        <v>1340</v>
      </c>
      <c r="H58" s="361">
        <v>1532</v>
      </c>
    </row>
    <row r="59" spans="2:8" ht="45.75" customHeight="1" x14ac:dyDescent="0.15">
      <c r="B59" s="129"/>
      <c r="C59" s="1175" t="s">
        <v>573</v>
      </c>
      <c r="D59" s="1176"/>
      <c r="E59" s="1177"/>
      <c r="F59" s="360">
        <v>2</v>
      </c>
      <c r="G59" s="360">
        <v>3</v>
      </c>
      <c r="H59" s="361">
        <v>6</v>
      </c>
    </row>
    <row r="60" spans="2:8" ht="45.75" customHeight="1" x14ac:dyDescent="0.15">
      <c r="B60" s="129"/>
      <c r="C60" s="1175" t="s">
        <v>574</v>
      </c>
      <c r="D60" s="1176"/>
      <c r="E60" s="1177"/>
      <c r="F60" s="360">
        <v>5</v>
      </c>
      <c r="G60" s="360">
        <v>5</v>
      </c>
      <c r="H60" s="361">
        <v>5</v>
      </c>
    </row>
    <row r="61" spans="2:8" ht="45.75" customHeight="1" x14ac:dyDescent="0.15">
      <c r="B61" s="129"/>
      <c r="C61" s="1175" t="s">
        <v>575</v>
      </c>
      <c r="D61" s="1176"/>
      <c r="E61" s="1177"/>
      <c r="F61" s="360">
        <v>3</v>
      </c>
      <c r="G61" s="360">
        <v>3</v>
      </c>
      <c r="H61" s="361">
        <v>3</v>
      </c>
    </row>
    <row r="62" spans="2:8" ht="45.75" customHeight="1" thickBot="1" x14ac:dyDescent="0.2">
      <c r="B62" s="130"/>
      <c r="C62" s="1178" t="s">
        <v>576</v>
      </c>
      <c r="D62" s="1179"/>
      <c r="E62" s="1180"/>
      <c r="F62" s="362">
        <v>2</v>
      </c>
      <c r="G62" s="362">
        <v>2</v>
      </c>
      <c r="H62" s="363">
        <v>2</v>
      </c>
    </row>
    <row r="63" spans="2:8" ht="52.5" customHeight="1" thickBot="1" x14ac:dyDescent="0.2">
      <c r="B63" s="131"/>
      <c r="C63" s="1181" t="s">
        <v>52</v>
      </c>
      <c r="D63" s="1181"/>
      <c r="E63" s="1182"/>
      <c r="F63" s="132">
        <v>2564</v>
      </c>
      <c r="G63" s="132">
        <v>2918</v>
      </c>
      <c r="H63" s="133">
        <v>3148</v>
      </c>
    </row>
    <row r="64" spans="2:8" x14ac:dyDescent="0.15"/>
  </sheetData>
  <sheetProtection algorithmName="SHA-512" hashValue="dM46QrD/LbUn3tr+J+wAy1QLtYXnArNSiMn038DLefWNLkz67JimEpjPziFulwvJnakxXlowkb48DOVEuWbXtg==" saltValue="5WkcwZGRtsv0tGcQp43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election activeCell="B21" sqref="B21:AX21"/>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542</v>
      </c>
    </row>
  </sheetData>
  <sheetProtection algorithmName="SHA-512" hashValue="cXmC5V1LtKtBQ8Pns1BCx+ZYIkuETsd6z2LnUyEisGQFlOtR7w2OtoqMKzwv8WPPtTAw5beRmZVTrjz67sGYFQ==" saltValue="pg+Qw71eCjq1JMFf9Jn09g==" spinCount="100000" sheet="1" objects="1" scenarios="1"/>
  <dataConsolidate link="1"/>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Normal="100" zoomScaleSheetLayoutView="100" workbookViewId="0">
      <selection activeCell="B21" sqref="B21:AX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89" t="s">
        <v>3</v>
      </c>
      <c r="D47" s="1189"/>
      <c r="E47" s="1190"/>
      <c r="F47" s="11">
        <v>82.95</v>
      </c>
      <c r="G47" s="12">
        <v>88.66</v>
      </c>
      <c r="H47" s="12">
        <v>87.04</v>
      </c>
      <c r="I47" s="12">
        <v>83.3</v>
      </c>
      <c r="J47" s="13">
        <v>87.94</v>
      </c>
    </row>
    <row r="48" spans="2:10" ht="57.75" customHeight="1" x14ac:dyDescent="0.15">
      <c r="B48" s="14"/>
      <c r="C48" s="1191" t="s">
        <v>4</v>
      </c>
      <c r="D48" s="1191"/>
      <c r="E48" s="1192"/>
      <c r="F48" s="15">
        <v>2.27</v>
      </c>
      <c r="G48" s="16">
        <v>2.65</v>
      </c>
      <c r="H48" s="16">
        <v>4.78</v>
      </c>
      <c r="I48" s="16">
        <v>2.62</v>
      </c>
      <c r="J48" s="17">
        <v>4.78</v>
      </c>
    </row>
    <row r="49" spans="2:10" ht="57.75" customHeight="1" thickBot="1" x14ac:dyDescent="0.2">
      <c r="B49" s="18"/>
      <c r="C49" s="1193" t="s">
        <v>5</v>
      </c>
      <c r="D49" s="1193"/>
      <c r="E49" s="1194"/>
      <c r="F49" s="19">
        <v>3.13</v>
      </c>
      <c r="G49" s="20">
        <v>2.99</v>
      </c>
      <c r="H49" s="20">
        <v>3.11</v>
      </c>
      <c r="I49" s="20" t="s">
        <v>548</v>
      </c>
      <c r="J49" s="21">
        <v>2.1</v>
      </c>
    </row>
    <row r="50" spans="2:10" x14ac:dyDescent="0.15"/>
  </sheetData>
  <sheetProtection algorithmName="SHA-512" hashValue="UhBHcScLWtzHehGg2jYWHVCJmIrS8lZXWX2pKZs0tkoUgXihLmUPIfvn+YL5MyoeNvHS5I0psSXqGwxq/L7d5w==" saltValue="iAuC2JxUyRrl86B7hEk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Normal="100" zoomScaleSheetLayoutView="100" workbookViewId="0">
      <selection activeCell="B21" sqref="B21:AX2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1" t="s">
        <v>549</v>
      </c>
      <c r="D34" s="1201"/>
      <c r="E34" s="1202"/>
      <c r="F34" s="32">
        <v>2.2599999999999998</v>
      </c>
      <c r="G34" s="33">
        <v>2.64</v>
      </c>
      <c r="H34" s="33">
        <v>4.7300000000000004</v>
      </c>
      <c r="I34" s="33">
        <v>2.58</v>
      </c>
      <c r="J34" s="34">
        <v>4.74</v>
      </c>
      <c r="K34" s="22"/>
      <c r="L34" s="22"/>
      <c r="M34" s="22"/>
      <c r="N34" s="22"/>
      <c r="O34" s="22"/>
      <c r="P34" s="22"/>
    </row>
    <row r="35" spans="1:16" ht="39" customHeight="1" x14ac:dyDescent="0.15">
      <c r="A35" s="22"/>
      <c r="B35" s="35"/>
      <c r="C35" s="1195" t="s">
        <v>550</v>
      </c>
      <c r="D35" s="1196"/>
      <c r="E35" s="1197"/>
      <c r="F35" s="36">
        <v>0.1</v>
      </c>
      <c r="G35" s="37">
        <v>0.06</v>
      </c>
      <c r="H35" s="37">
        <v>0.09</v>
      </c>
      <c r="I35" s="37">
        <v>0.3</v>
      </c>
      <c r="J35" s="38">
        <v>0.73</v>
      </c>
      <c r="K35" s="22"/>
      <c r="L35" s="22"/>
      <c r="M35" s="22"/>
      <c r="N35" s="22"/>
      <c r="O35" s="22"/>
      <c r="P35" s="22"/>
    </row>
    <row r="36" spans="1:16" ht="39" customHeight="1" x14ac:dyDescent="0.15">
      <c r="A36" s="22"/>
      <c r="B36" s="35"/>
      <c r="C36" s="1195" t="s">
        <v>551</v>
      </c>
      <c r="D36" s="1196"/>
      <c r="E36" s="1197"/>
      <c r="F36" s="36">
        <v>0.02</v>
      </c>
      <c r="G36" s="37">
        <v>0.02</v>
      </c>
      <c r="H36" s="37">
        <v>0.17</v>
      </c>
      <c r="I36" s="37">
        <v>0.2</v>
      </c>
      <c r="J36" s="38">
        <v>0.26</v>
      </c>
      <c r="K36" s="22"/>
      <c r="L36" s="22"/>
      <c r="M36" s="22"/>
      <c r="N36" s="22"/>
      <c r="O36" s="22"/>
      <c r="P36" s="22"/>
    </row>
    <row r="37" spans="1:16" ht="39" customHeight="1" x14ac:dyDescent="0.15">
      <c r="A37" s="22"/>
      <c r="B37" s="35"/>
      <c r="C37" s="1195" t="s">
        <v>552</v>
      </c>
      <c r="D37" s="1196"/>
      <c r="E37" s="1197"/>
      <c r="F37" s="36">
        <v>0.24</v>
      </c>
      <c r="G37" s="37">
        <v>0.1</v>
      </c>
      <c r="H37" s="37">
        <v>7.0000000000000007E-2</v>
      </c>
      <c r="I37" s="37">
        <v>0.03</v>
      </c>
      <c r="J37" s="38">
        <v>0.06</v>
      </c>
      <c r="K37" s="22"/>
      <c r="L37" s="22"/>
      <c r="M37" s="22"/>
      <c r="N37" s="22"/>
      <c r="O37" s="22"/>
      <c r="P37" s="22"/>
    </row>
    <row r="38" spans="1:16" ht="39" customHeight="1" x14ac:dyDescent="0.15">
      <c r="A38" s="22"/>
      <c r="B38" s="35"/>
      <c r="C38" s="1195" t="s">
        <v>553</v>
      </c>
      <c r="D38" s="1196"/>
      <c r="E38" s="1197"/>
      <c r="F38" s="36">
        <v>0</v>
      </c>
      <c r="G38" s="37">
        <v>0</v>
      </c>
      <c r="H38" s="37">
        <v>0</v>
      </c>
      <c r="I38" s="37">
        <v>0.01</v>
      </c>
      <c r="J38" s="38">
        <v>0.05</v>
      </c>
      <c r="K38" s="22"/>
      <c r="L38" s="22"/>
      <c r="M38" s="22"/>
      <c r="N38" s="22"/>
      <c r="O38" s="22"/>
      <c r="P38" s="22"/>
    </row>
    <row r="39" spans="1:16" ht="39" customHeight="1" x14ac:dyDescent="0.15">
      <c r="A39" s="22"/>
      <c r="B39" s="35"/>
      <c r="C39" s="1195" t="s">
        <v>554</v>
      </c>
      <c r="D39" s="1196"/>
      <c r="E39" s="1197"/>
      <c r="F39" s="36">
        <v>0</v>
      </c>
      <c r="G39" s="37">
        <v>0</v>
      </c>
      <c r="H39" s="37">
        <v>0.04</v>
      </c>
      <c r="I39" s="37">
        <v>0.03</v>
      </c>
      <c r="J39" s="38">
        <v>0.03</v>
      </c>
      <c r="K39" s="22"/>
      <c r="L39" s="22"/>
      <c r="M39" s="22"/>
      <c r="N39" s="22"/>
      <c r="O39" s="22"/>
      <c r="P39" s="22"/>
    </row>
    <row r="40" spans="1:16" ht="39" customHeight="1" x14ac:dyDescent="0.15">
      <c r="A40" s="22"/>
      <c r="B40" s="35"/>
      <c r="C40" s="1195"/>
      <c r="D40" s="1196"/>
      <c r="E40" s="1197"/>
      <c r="F40" s="36"/>
      <c r="G40" s="37"/>
      <c r="H40" s="37"/>
      <c r="I40" s="37"/>
      <c r="J40" s="38"/>
      <c r="K40" s="22"/>
      <c r="L40" s="22"/>
      <c r="M40" s="22"/>
      <c r="N40" s="22"/>
      <c r="O40" s="22"/>
      <c r="P40" s="22"/>
    </row>
    <row r="41" spans="1:16" ht="39" customHeight="1" x14ac:dyDescent="0.15">
      <c r="A41" s="22"/>
      <c r="B41" s="35"/>
      <c r="C41" s="1195"/>
      <c r="D41" s="1196"/>
      <c r="E41" s="1197"/>
      <c r="F41" s="36"/>
      <c r="G41" s="37"/>
      <c r="H41" s="37"/>
      <c r="I41" s="37"/>
      <c r="J41" s="38"/>
      <c r="K41" s="22"/>
      <c r="L41" s="22"/>
      <c r="M41" s="22"/>
      <c r="N41" s="22"/>
      <c r="O41" s="22"/>
      <c r="P41" s="22"/>
    </row>
    <row r="42" spans="1:16" ht="39" customHeight="1" x14ac:dyDescent="0.15">
      <c r="A42" s="22"/>
      <c r="B42" s="39"/>
      <c r="C42" s="1195" t="s">
        <v>555</v>
      </c>
      <c r="D42" s="1196"/>
      <c r="E42" s="1197"/>
      <c r="F42" s="36" t="s">
        <v>501</v>
      </c>
      <c r="G42" s="37" t="s">
        <v>501</v>
      </c>
      <c r="H42" s="37" t="s">
        <v>501</v>
      </c>
      <c r="I42" s="37" t="s">
        <v>501</v>
      </c>
      <c r="J42" s="38" t="s">
        <v>501</v>
      </c>
      <c r="K42" s="22"/>
      <c r="L42" s="22"/>
      <c r="M42" s="22"/>
      <c r="N42" s="22"/>
      <c r="O42" s="22"/>
      <c r="P42" s="22"/>
    </row>
    <row r="43" spans="1:16" ht="39" customHeight="1" thickBot="1" x14ac:dyDescent="0.2">
      <c r="A43" s="22"/>
      <c r="B43" s="40"/>
      <c r="C43" s="1198" t="s">
        <v>556</v>
      </c>
      <c r="D43" s="1199"/>
      <c r="E43" s="1200"/>
      <c r="F43" s="41">
        <v>0.39</v>
      </c>
      <c r="G43" s="42">
        <v>0.4</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Z3r/Cx9kGoZ6oraKBiVnetZA1UVGh3FXB8KRU6hdu7/0GJIaRJL1U6vkWvGCmm1BfR0DPlgg4F016+dhCT13g==" saltValue="yM6Oe4swoSLvGeJkzAG9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Normal="100" zoomScaleSheetLayoutView="55" workbookViewId="0">
      <selection activeCell="B21" sqref="B21:AX2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175</v>
      </c>
      <c r="L45" s="60">
        <v>174</v>
      </c>
      <c r="M45" s="60">
        <v>176</v>
      </c>
      <c r="N45" s="60">
        <v>191</v>
      </c>
      <c r="O45" s="61">
        <v>216</v>
      </c>
      <c r="P45" s="48"/>
      <c r="Q45" s="48"/>
      <c r="R45" s="48"/>
      <c r="S45" s="48"/>
      <c r="T45" s="48"/>
      <c r="U45" s="48"/>
    </row>
    <row r="46" spans="1:21" ht="30.75" customHeight="1" x14ac:dyDescent="0.15">
      <c r="A46" s="48"/>
      <c r="B46" s="1205"/>
      <c r="C46" s="1206"/>
      <c r="D46" s="62"/>
      <c r="E46" s="1211" t="s">
        <v>12</v>
      </c>
      <c r="F46" s="1211"/>
      <c r="G46" s="1211"/>
      <c r="H46" s="1211"/>
      <c r="I46" s="1211"/>
      <c r="J46" s="1212"/>
      <c r="K46" s="63" t="s">
        <v>501</v>
      </c>
      <c r="L46" s="64" t="s">
        <v>501</v>
      </c>
      <c r="M46" s="64" t="s">
        <v>501</v>
      </c>
      <c r="N46" s="64" t="s">
        <v>501</v>
      </c>
      <c r="O46" s="65" t="s">
        <v>501</v>
      </c>
      <c r="P46" s="48"/>
      <c r="Q46" s="48"/>
      <c r="R46" s="48"/>
      <c r="S46" s="48"/>
      <c r="T46" s="48"/>
      <c r="U46" s="48"/>
    </row>
    <row r="47" spans="1:21" ht="30.75" customHeight="1" x14ac:dyDescent="0.15">
      <c r="A47" s="48"/>
      <c r="B47" s="1205"/>
      <c r="C47" s="1206"/>
      <c r="D47" s="62"/>
      <c r="E47" s="1211" t="s">
        <v>13</v>
      </c>
      <c r="F47" s="1211"/>
      <c r="G47" s="1211"/>
      <c r="H47" s="1211"/>
      <c r="I47" s="1211"/>
      <c r="J47" s="1212"/>
      <c r="K47" s="63" t="s">
        <v>501</v>
      </c>
      <c r="L47" s="64" t="s">
        <v>501</v>
      </c>
      <c r="M47" s="64" t="s">
        <v>501</v>
      </c>
      <c r="N47" s="64" t="s">
        <v>501</v>
      </c>
      <c r="O47" s="65" t="s">
        <v>501</v>
      </c>
      <c r="P47" s="48"/>
      <c r="Q47" s="48"/>
      <c r="R47" s="48"/>
      <c r="S47" s="48"/>
      <c r="T47" s="48"/>
      <c r="U47" s="48"/>
    </row>
    <row r="48" spans="1:21" ht="30.75" customHeight="1" x14ac:dyDescent="0.15">
      <c r="A48" s="48"/>
      <c r="B48" s="1205"/>
      <c r="C48" s="1206"/>
      <c r="D48" s="62"/>
      <c r="E48" s="1211" t="s">
        <v>14</v>
      </c>
      <c r="F48" s="1211"/>
      <c r="G48" s="1211"/>
      <c r="H48" s="1211"/>
      <c r="I48" s="1211"/>
      <c r="J48" s="1212"/>
      <c r="K48" s="63">
        <v>45</v>
      </c>
      <c r="L48" s="64">
        <v>39</v>
      </c>
      <c r="M48" s="64">
        <v>37</v>
      </c>
      <c r="N48" s="64">
        <v>46</v>
      </c>
      <c r="O48" s="65">
        <v>49</v>
      </c>
      <c r="P48" s="48"/>
      <c r="Q48" s="48"/>
      <c r="R48" s="48"/>
      <c r="S48" s="48"/>
      <c r="T48" s="48"/>
      <c r="U48" s="48"/>
    </row>
    <row r="49" spans="1:21" ht="30.75" customHeight="1" x14ac:dyDescent="0.15">
      <c r="A49" s="48"/>
      <c r="B49" s="1205"/>
      <c r="C49" s="1206"/>
      <c r="D49" s="62"/>
      <c r="E49" s="1211" t="s">
        <v>15</v>
      </c>
      <c r="F49" s="1211"/>
      <c r="G49" s="1211"/>
      <c r="H49" s="1211"/>
      <c r="I49" s="1211"/>
      <c r="J49" s="1212"/>
      <c r="K49" s="63">
        <v>5</v>
      </c>
      <c r="L49" s="64">
        <v>5</v>
      </c>
      <c r="M49" s="64">
        <v>5</v>
      </c>
      <c r="N49" s="64">
        <v>5</v>
      </c>
      <c r="O49" s="65">
        <v>5</v>
      </c>
      <c r="P49" s="48"/>
      <c r="Q49" s="48"/>
      <c r="R49" s="48"/>
      <c r="S49" s="48"/>
      <c r="T49" s="48"/>
      <c r="U49" s="48"/>
    </row>
    <row r="50" spans="1:21" ht="30.75" customHeight="1" x14ac:dyDescent="0.15">
      <c r="A50" s="48"/>
      <c r="B50" s="1205"/>
      <c r="C50" s="1206"/>
      <c r="D50" s="62"/>
      <c r="E50" s="1211" t="s">
        <v>16</v>
      </c>
      <c r="F50" s="1211"/>
      <c r="G50" s="1211"/>
      <c r="H50" s="1211"/>
      <c r="I50" s="1211"/>
      <c r="J50" s="1212"/>
      <c r="K50" s="63" t="s">
        <v>501</v>
      </c>
      <c r="L50" s="64" t="s">
        <v>501</v>
      </c>
      <c r="M50" s="64" t="s">
        <v>501</v>
      </c>
      <c r="N50" s="64" t="s">
        <v>501</v>
      </c>
      <c r="O50" s="65" t="s">
        <v>501</v>
      </c>
      <c r="P50" s="48"/>
      <c r="Q50" s="48"/>
      <c r="R50" s="48"/>
      <c r="S50" s="48"/>
      <c r="T50" s="48"/>
      <c r="U50" s="48"/>
    </row>
    <row r="51" spans="1:21" ht="30.75" customHeight="1" x14ac:dyDescent="0.15">
      <c r="A51" s="48"/>
      <c r="B51" s="1207"/>
      <c r="C51" s="1208"/>
      <c r="D51" s="66"/>
      <c r="E51" s="1211" t="s">
        <v>17</v>
      </c>
      <c r="F51" s="1211"/>
      <c r="G51" s="1211"/>
      <c r="H51" s="1211"/>
      <c r="I51" s="1211"/>
      <c r="J51" s="1212"/>
      <c r="K51" s="63" t="s">
        <v>501</v>
      </c>
      <c r="L51" s="64" t="s">
        <v>501</v>
      </c>
      <c r="M51" s="64" t="s">
        <v>501</v>
      </c>
      <c r="N51" s="64" t="s">
        <v>501</v>
      </c>
      <c r="O51" s="65" t="s">
        <v>501</v>
      </c>
      <c r="P51" s="48"/>
      <c r="Q51" s="48"/>
      <c r="R51" s="48"/>
      <c r="S51" s="48"/>
      <c r="T51" s="48"/>
      <c r="U51" s="48"/>
    </row>
    <row r="52" spans="1:21" ht="30.75" customHeight="1" x14ac:dyDescent="0.15">
      <c r="A52" s="48"/>
      <c r="B52" s="1213" t="s">
        <v>18</v>
      </c>
      <c r="C52" s="1214"/>
      <c r="D52" s="66"/>
      <c r="E52" s="1211" t="s">
        <v>19</v>
      </c>
      <c r="F52" s="1211"/>
      <c r="G52" s="1211"/>
      <c r="H52" s="1211"/>
      <c r="I52" s="1211"/>
      <c r="J52" s="1212"/>
      <c r="K52" s="63">
        <v>195</v>
      </c>
      <c r="L52" s="64">
        <v>181</v>
      </c>
      <c r="M52" s="64">
        <v>171</v>
      </c>
      <c r="N52" s="64">
        <v>173</v>
      </c>
      <c r="O52" s="65">
        <v>173</v>
      </c>
      <c r="P52" s="48"/>
      <c r="Q52" s="48"/>
      <c r="R52" s="48"/>
      <c r="S52" s="48"/>
      <c r="T52" s="48"/>
      <c r="U52" s="48"/>
    </row>
    <row r="53" spans="1:21" ht="30.75" customHeight="1" thickBot="1" x14ac:dyDescent="0.2">
      <c r="A53" s="48"/>
      <c r="B53" s="1215" t="s">
        <v>20</v>
      </c>
      <c r="C53" s="1216"/>
      <c r="D53" s="67"/>
      <c r="E53" s="1217" t="s">
        <v>21</v>
      </c>
      <c r="F53" s="1217"/>
      <c r="G53" s="1217"/>
      <c r="H53" s="1217"/>
      <c r="I53" s="1217"/>
      <c r="J53" s="1218"/>
      <c r="K53" s="68">
        <v>30</v>
      </c>
      <c r="L53" s="69">
        <v>37</v>
      </c>
      <c r="M53" s="69">
        <v>47</v>
      </c>
      <c r="N53" s="69">
        <v>69</v>
      </c>
      <c r="O53" s="70">
        <v>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557</v>
      </c>
      <c r="P56" s="48"/>
      <c r="Q56" s="48"/>
      <c r="R56" s="48"/>
      <c r="S56" s="48"/>
      <c r="T56" s="48"/>
      <c r="U56" s="48"/>
    </row>
    <row r="57" spans="1:21" ht="31.5" customHeight="1" thickBot="1" x14ac:dyDescent="0.2">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15">
      <c r="B58" s="1219" t="s">
        <v>25</v>
      </c>
      <c r="C58" s="1220"/>
      <c r="D58" s="1225" t="s">
        <v>26</v>
      </c>
      <c r="E58" s="1226"/>
      <c r="F58" s="1226"/>
      <c r="G58" s="1226"/>
      <c r="H58" s="1226"/>
      <c r="I58" s="1226"/>
      <c r="J58" s="1227"/>
      <c r="K58" s="83"/>
      <c r="L58" s="84"/>
      <c r="M58" s="84"/>
      <c r="N58" s="84"/>
      <c r="O58" s="85"/>
    </row>
    <row r="59" spans="1:21" ht="31.5" customHeight="1" x14ac:dyDescent="0.15">
      <c r="B59" s="1221"/>
      <c r="C59" s="1222"/>
      <c r="D59" s="1228" t="s">
        <v>27</v>
      </c>
      <c r="E59" s="1229"/>
      <c r="F59" s="1229"/>
      <c r="G59" s="1229"/>
      <c r="H59" s="1229"/>
      <c r="I59" s="1229"/>
      <c r="J59" s="1230"/>
      <c r="K59" s="86"/>
      <c r="L59" s="87"/>
      <c r="M59" s="87"/>
      <c r="N59" s="87"/>
      <c r="O59" s="88"/>
    </row>
    <row r="60" spans="1:21" ht="31.5" customHeight="1" thickBot="1" x14ac:dyDescent="0.2">
      <c r="B60" s="1223"/>
      <c r="C60" s="1224"/>
      <c r="D60" s="1231" t="s">
        <v>28</v>
      </c>
      <c r="E60" s="1232"/>
      <c r="F60" s="1232"/>
      <c r="G60" s="1232"/>
      <c r="H60" s="1232"/>
      <c r="I60" s="1232"/>
      <c r="J60" s="123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DrL6Y6y/eW4h7RIxq7Kvw3l/dcxgvaWx1cIBiwhA/p8IGNX8XbDYE4YHUiXnD7AnP6e56Y5IovR1nLPALawTg==" saltValue="ebYulsFolGze7XKKyljg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topLeftCell="A28" zoomScaleNormal="100" zoomScaleSheetLayoutView="100" workbookViewId="0">
      <selection activeCell="B21" sqref="B21:AX2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543</v>
      </c>
      <c r="J40" s="103" t="s">
        <v>544</v>
      </c>
      <c r="K40" s="103" t="s">
        <v>545</v>
      </c>
      <c r="L40" s="103" t="s">
        <v>546</v>
      </c>
      <c r="M40" s="104" t="s">
        <v>547</v>
      </c>
    </row>
    <row r="41" spans="2:13" ht="27.75" customHeight="1" x14ac:dyDescent="0.15">
      <c r="B41" s="1234" t="s">
        <v>31</v>
      </c>
      <c r="C41" s="1235"/>
      <c r="D41" s="105"/>
      <c r="E41" s="1240" t="s">
        <v>32</v>
      </c>
      <c r="F41" s="1240"/>
      <c r="G41" s="1240"/>
      <c r="H41" s="1241"/>
      <c r="I41" s="351">
        <v>1924</v>
      </c>
      <c r="J41" s="352">
        <v>1810</v>
      </c>
      <c r="K41" s="352">
        <v>1833</v>
      </c>
      <c r="L41" s="352">
        <v>1749</v>
      </c>
      <c r="M41" s="353">
        <v>1659</v>
      </c>
    </row>
    <row r="42" spans="2:13" ht="27.75" customHeight="1" x14ac:dyDescent="0.15">
      <c r="B42" s="1236"/>
      <c r="C42" s="1237"/>
      <c r="D42" s="106"/>
      <c r="E42" s="1242" t="s">
        <v>33</v>
      </c>
      <c r="F42" s="1242"/>
      <c r="G42" s="1242"/>
      <c r="H42" s="1243"/>
      <c r="I42" s="354" t="s">
        <v>501</v>
      </c>
      <c r="J42" s="355" t="s">
        <v>501</v>
      </c>
      <c r="K42" s="355" t="s">
        <v>501</v>
      </c>
      <c r="L42" s="355" t="s">
        <v>501</v>
      </c>
      <c r="M42" s="356" t="s">
        <v>501</v>
      </c>
    </row>
    <row r="43" spans="2:13" ht="27.75" customHeight="1" x14ac:dyDescent="0.15">
      <c r="B43" s="1236"/>
      <c r="C43" s="1237"/>
      <c r="D43" s="106"/>
      <c r="E43" s="1242" t="s">
        <v>34</v>
      </c>
      <c r="F43" s="1242"/>
      <c r="G43" s="1242"/>
      <c r="H43" s="1243"/>
      <c r="I43" s="354">
        <v>428</v>
      </c>
      <c r="J43" s="355">
        <v>377</v>
      </c>
      <c r="K43" s="355">
        <v>321</v>
      </c>
      <c r="L43" s="355">
        <v>289</v>
      </c>
      <c r="M43" s="356">
        <v>276</v>
      </c>
    </row>
    <row r="44" spans="2:13" ht="27.75" customHeight="1" x14ac:dyDescent="0.15">
      <c r="B44" s="1236"/>
      <c r="C44" s="1237"/>
      <c r="D44" s="106"/>
      <c r="E44" s="1242" t="s">
        <v>35</v>
      </c>
      <c r="F44" s="1242"/>
      <c r="G44" s="1242"/>
      <c r="H44" s="1243"/>
      <c r="I44" s="354">
        <v>37</v>
      </c>
      <c r="J44" s="355">
        <v>34</v>
      </c>
      <c r="K44" s="355">
        <v>31</v>
      </c>
      <c r="L44" s="355">
        <v>28</v>
      </c>
      <c r="M44" s="356">
        <v>25</v>
      </c>
    </row>
    <row r="45" spans="2:13" ht="27.75" customHeight="1" x14ac:dyDescent="0.15">
      <c r="B45" s="1236"/>
      <c r="C45" s="1237"/>
      <c r="D45" s="106"/>
      <c r="E45" s="1242" t="s">
        <v>36</v>
      </c>
      <c r="F45" s="1242"/>
      <c r="G45" s="1242"/>
      <c r="H45" s="1243"/>
      <c r="I45" s="354">
        <v>344</v>
      </c>
      <c r="J45" s="355">
        <v>324</v>
      </c>
      <c r="K45" s="355">
        <v>299</v>
      </c>
      <c r="L45" s="355">
        <v>296</v>
      </c>
      <c r="M45" s="356">
        <v>284</v>
      </c>
    </row>
    <row r="46" spans="2:13" ht="27.75" customHeight="1" x14ac:dyDescent="0.15">
      <c r="B46" s="1236"/>
      <c r="C46" s="1237"/>
      <c r="D46" s="107"/>
      <c r="E46" s="1242" t="s">
        <v>37</v>
      </c>
      <c r="F46" s="1242"/>
      <c r="G46" s="1242"/>
      <c r="H46" s="1243"/>
      <c r="I46" s="354" t="s">
        <v>501</v>
      </c>
      <c r="J46" s="355" t="s">
        <v>501</v>
      </c>
      <c r="K46" s="355" t="s">
        <v>501</v>
      </c>
      <c r="L46" s="355" t="s">
        <v>501</v>
      </c>
      <c r="M46" s="356" t="s">
        <v>501</v>
      </c>
    </row>
    <row r="47" spans="2:13" ht="27.75" customHeight="1" x14ac:dyDescent="0.15">
      <c r="B47" s="1236"/>
      <c r="C47" s="1237"/>
      <c r="D47" s="108"/>
      <c r="E47" s="1244" t="s">
        <v>38</v>
      </c>
      <c r="F47" s="1245"/>
      <c r="G47" s="1245"/>
      <c r="H47" s="1246"/>
      <c r="I47" s="354" t="s">
        <v>501</v>
      </c>
      <c r="J47" s="355" t="s">
        <v>501</v>
      </c>
      <c r="K47" s="355" t="s">
        <v>501</v>
      </c>
      <c r="L47" s="355" t="s">
        <v>501</v>
      </c>
      <c r="M47" s="356" t="s">
        <v>501</v>
      </c>
    </row>
    <row r="48" spans="2:13" ht="27.75" customHeight="1" x14ac:dyDescent="0.15">
      <c r="B48" s="1236"/>
      <c r="C48" s="1237"/>
      <c r="D48" s="106"/>
      <c r="E48" s="1242" t="s">
        <v>39</v>
      </c>
      <c r="F48" s="1242"/>
      <c r="G48" s="1242"/>
      <c r="H48" s="1243"/>
      <c r="I48" s="354" t="s">
        <v>501</v>
      </c>
      <c r="J48" s="355" t="s">
        <v>501</v>
      </c>
      <c r="K48" s="355" t="s">
        <v>501</v>
      </c>
      <c r="L48" s="355" t="s">
        <v>501</v>
      </c>
      <c r="M48" s="356" t="s">
        <v>501</v>
      </c>
    </row>
    <row r="49" spans="2:13" ht="27.75" customHeight="1" x14ac:dyDescent="0.15">
      <c r="B49" s="1238"/>
      <c r="C49" s="1239"/>
      <c r="D49" s="106"/>
      <c r="E49" s="1242" t="s">
        <v>40</v>
      </c>
      <c r="F49" s="1242"/>
      <c r="G49" s="1242"/>
      <c r="H49" s="1243"/>
      <c r="I49" s="354" t="s">
        <v>501</v>
      </c>
      <c r="J49" s="355" t="s">
        <v>501</v>
      </c>
      <c r="K49" s="355" t="s">
        <v>501</v>
      </c>
      <c r="L49" s="355" t="s">
        <v>501</v>
      </c>
      <c r="M49" s="356" t="s">
        <v>501</v>
      </c>
    </row>
    <row r="50" spans="2:13" ht="27.75" customHeight="1" x14ac:dyDescent="0.15">
      <c r="B50" s="1247" t="s">
        <v>41</v>
      </c>
      <c r="C50" s="1248"/>
      <c r="D50" s="109"/>
      <c r="E50" s="1242" t="s">
        <v>42</v>
      </c>
      <c r="F50" s="1242"/>
      <c r="G50" s="1242"/>
      <c r="H50" s="1243"/>
      <c r="I50" s="354">
        <v>2292</v>
      </c>
      <c r="J50" s="355">
        <v>2439</v>
      </c>
      <c r="K50" s="355">
        <v>2681</v>
      </c>
      <c r="L50" s="355">
        <v>3046</v>
      </c>
      <c r="M50" s="356">
        <v>3277</v>
      </c>
    </row>
    <row r="51" spans="2:13" ht="27.75" customHeight="1" x14ac:dyDescent="0.15">
      <c r="B51" s="1236"/>
      <c r="C51" s="1237"/>
      <c r="D51" s="106"/>
      <c r="E51" s="1242" t="s">
        <v>43</v>
      </c>
      <c r="F51" s="1242"/>
      <c r="G51" s="1242"/>
      <c r="H51" s="1243"/>
      <c r="I51" s="354" t="s">
        <v>501</v>
      </c>
      <c r="J51" s="355" t="s">
        <v>501</v>
      </c>
      <c r="K51" s="355" t="s">
        <v>501</v>
      </c>
      <c r="L51" s="355" t="s">
        <v>501</v>
      </c>
      <c r="M51" s="356" t="s">
        <v>501</v>
      </c>
    </row>
    <row r="52" spans="2:13" ht="27.75" customHeight="1" x14ac:dyDescent="0.15">
      <c r="B52" s="1238"/>
      <c r="C52" s="1239"/>
      <c r="D52" s="106"/>
      <c r="E52" s="1242" t="s">
        <v>44</v>
      </c>
      <c r="F52" s="1242"/>
      <c r="G52" s="1242"/>
      <c r="H52" s="1243"/>
      <c r="I52" s="354">
        <v>1811</v>
      </c>
      <c r="J52" s="355">
        <v>1704</v>
      </c>
      <c r="K52" s="355">
        <v>1690</v>
      </c>
      <c r="L52" s="355">
        <v>1607</v>
      </c>
      <c r="M52" s="356">
        <v>1555</v>
      </c>
    </row>
    <row r="53" spans="2:13" ht="27.75" customHeight="1" thickBot="1" x14ac:dyDescent="0.2">
      <c r="B53" s="1249" t="s">
        <v>45</v>
      </c>
      <c r="C53" s="1250"/>
      <c r="D53" s="110"/>
      <c r="E53" s="1251" t="s">
        <v>46</v>
      </c>
      <c r="F53" s="1251"/>
      <c r="G53" s="1251"/>
      <c r="H53" s="1252"/>
      <c r="I53" s="357">
        <v>-1370</v>
      </c>
      <c r="J53" s="358">
        <v>-1598</v>
      </c>
      <c r="K53" s="358">
        <v>-1887</v>
      </c>
      <c r="L53" s="358">
        <v>-2291</v>
      </c>
      <c r="M53" s="359">
        <v>-2589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Fz0gfxrk+W4yFlDXT1nt3jHImr7yaM5F6faXR9Ldp1tcx7PSPXBTFi7WIJeW7PqFoveSb/J1amJjoAV8tLPUew==" saltValue="EltO6LU1cVUFWfGndUzf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6706-7A12-40A6-84D9-3118FCC21DD5}">
  <sheetPr>
    <pageSetUpPr fitToPage="1"/>
  </sheetPr>
  <dimension ref="A1:DE85"/>
  <sheetViews>
    <sheetView showGridLines="0" tabSelected="1" topLeftCell="T4" zoomScaleNormal="100" zoomScaleSheetLayoutView="55" workbookViewId="0">
      <selection activeCell="B21" sqref="B21:AX2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586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579</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543</v>
      </c>
      <c r="BQ50" s="1257"/>
      <c r="BR50" s="1257"/>
      <c r="BS50" s="1257"/>
      <c r="BT50" s="1257"/>
      <c r="BU50" s="1257"/>
      <c r="BV50" s="1257"/>
      <c r="BW50" s="1257"/>
      <c r="BX50" s="1257" t="s">
        <v>544</v>
      </c>
      <c r="BY50" s="1257"/>
      <c r="BZ50" s="1257"/>
      <c r="CA50" s="1257"/>
      <c r="CB50" s="1257"/>
      <c r="CC50" s="1257"/>
      <c r="CD50" s="1257"/>
      <c r="CE50" s="1257"/>
      <c r="CF50" s="1257" t="s">
        <v>545</v>
      </c>
      <c r="CG50" s="1257"/>
      <c r="CH50" s="1257"/>
      <c r="CI50" s="1257"/>
      <c r="CJ50" s="1257"/>
      <c r="CK50" s="1257"/>
      <c r="CL50" s="1257"/>
      <c r="CM50" s="1257"/>
      <c r="CN50" s="1257" t="s">
        <v>546</v>
      </c>
      <c r="CO50" s="1257"/>
      <c r="CP50" s="1257"/>
      <c r="CQ50" s="1257"/>
      <c r="CR50" s="1257"/>
      <c r="CS50" s="1257"/>
      <c r="CT50" s="1257"/>
      <c r="CU50" s="1257"/>
      <c r="CV50" s="1257" t="s">
        <v>547</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580</v>
      </c>
      <c r="AO51" s="1259"/>
      <c r="AP51" s="1259"/>
      <c r="AQ51" s="1259"/>
      <c r="AR51" s="1259"/>
      <c r="AS51" s="1259"/>
      <c r="AT51" s="1259"/>
      <c r="AU51" s="1259"/>
      <c r="AV51" s="1259"/>
      <c r="AW51" s="1259"/>
      <c r="AX51" s="1259"/>
      <c r="AY51" s="1259"/>
      <c r="AZ51" s="1259"/>
      <c r="BA51" s="1259"/>
      <c r="BB51" s="1259" t="s">
        <v>581</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582</v>
      </c>
      <c r="BC53" s="1259"/>
      <c r="BD53" s="1259"/>
      <c r="BE53" s="1259"/>
      <c r="BF53" s="1259"/>
      <c r="BG53" s="1259"/>
      <c r="BH53" s="1259"/>
      <c r="BI53" s="1259"/>
      <c r="BJ53" s="1259"/>
      <c r="BK53" s="1259"/>
      <c r="BL53" s="1259"/>
      <c r="BM53" s="1259"/>
      <c r="BN53" s="1259"/>
      <c r="BO53" s="1259"/>
      <c r="BP53" s="1258">
        <v>64.2</v>
      </c>
      <c r="BQ53" s="1258"/>
      <c r="BR53" s="1258"/>
      <c r="BS53" s="1258"/>
      <c r="BT53" s="1258"/>
      <c r="BU53" s="1258"/>
      <c r="BV53" s="1258"/>
      <c r="BW53" s="1258"/>
      <c r="BX53" s="1258">
        <v>66.099999999999994</v>
      </c>
      <c r="BY53" s="1258"/>
      <c r="BZ53" s="1258"/>
      <c r="CA53" s="1258"/>
      <c r="CB53" s="1258"/>
      <c r="CC53" s="1258"/>
      <c r="CD53" s="1258"/>
      <c r="CE53" s="1258"/>
      <c r="CF53" s="1258">
        <v>67.8</v>
      </c>
      <c r="CG53" s="1258"/>
      <c r="CH53" s="1258"/>
      <c r="CI53" s="1258"/>
      <c r="CJ53" s="1258"/>
      <c r="CK53" s="1258"/>
      <c r="CL53" s="1258"/>
      <c r="CM53" s="1258"/>
      <c r="CN53" s="1258">
        <v>69.7</v>
      </c>
      <c r="CO53" s="1258"/>
      <c r="CP53" s="1258"/>
      <c r="CQ53" s="1258"/>
      <c r="CR53" s="1258"/>
      <c r="CS53" s="1258"/>
      <c r="CT53" s="1258"/>
      <c r="CU53" s="1258"/>
      <c r="CV53" s="1258">
        <v>71.400000000000006</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583</v>
      </c>
      <c r="AO55" s="1257"/>
      <c r="AP55" s="1257"/>
      <c r="AQ55" s="1257"/>
      <c r="AR55" s="1257"/>
      <c r="AS55" s="1257"/>
      <c r="AT55" s="1257"/>
      <c r="AU55" s="1257"/>
      <c r="AV55" s="1257"/>
      <c r="AW55" s="1257"/>
      <c r="AX55" s="1257"/>
      <c r="AY55" s="1257"/>
      <c r="AZ55" s="1257"/>
      <c r="BA55" s="1257"/>
      <c r="BB55" s="1259" t="s">
        <v>581</v>
      </c>
      <c r="BC55" s="1259"/>
      <c r="BD55" s="1259"/>
      <c r="BE55" s="1259"/>
      <c r="BF55" s="1259"/>
      <c r="BG55" s="1259"/>
      <c r="BH55" s="1259"/>
      <c r="BI55" s="1259"/>
      <c r="BJ55" s="1259"/>
      <c r="BK55" s="1259"/>
      <c r="BL55" s="1259"/>
      <c r="BM55" s="1259"/>
      <c r="BN55" s="1259"/>
      <c r="BO55" s="1259"/>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582</v>
      </c>
      <c r="BC57" s="1259"/>
      <c r="BD57" s="1259"/>
      <c r="BE57" s="1259"/>
      <c r="BF57" s="1259"/>
      <c r="BG57" s="1259"/>
      <c r="BH57" s="1259"/>
      <c r="BI57" s="1259"/>
      <c r="BJ57" s="1259"/>
      <c r="BK57" s="1259"/>
      <c r="BL57" s="1259"/>
      <c r="BM57" s="1259"/>
      <c r="BN57" s="1259"/>
      <c r="BO57" s="1259"/>
      <c r="BP57" s="1258">
        <v>59.2</v>
      </c>
      <c r="BQ57" s="1258"/>
      <c r="BR57" s="1258"/>
      <c r="BS57" s="1258"/>
      <c r="BT57" s="1258"/>
      <c r="BU57" s="1258"/>
      <c r="BV57" s="1258"/>
      <c r="BW57" s="1258"/>
      <c r="BX57" s="1258">
        <v>60.3</v>
      </c>
      <c r="BY57" s="1258"/>
      <c r="BZ57" s="1258"/>
      <c r="CA57" s="1258"/>
      <c r="CB57" s="1258"/>
      <c r="CC57" s="1258"/>
      <c r="CD57" s="1258"/>
      <c r="CE57" s="1258"/>
      <c r="CF57" s="1258">
        <v>61</v>
      </c>
      <c r="CG57" s="1258"/>
      <c r="CH57" s="1258"/>
      <c r="CI57" s="1258"/>
      <c r="CJ57" s="1258"/>
      <c r="CK57" s="1258"/>
      <c r="CL57" s="1258"/>
      <c r="CM57" s="1258"/>
      <c r="CN57" s="1258">
        <v>62.3</v>
      </c>
      <c r="CO57" s="1258"/>
      <c r="CP57" s="1258"/>
      <c r="CQ57" s="1258"/>
      <c r="CR57" s="1258"/>
      <c r="CS57" s="1258"/>
      <c r="CT57" s="1258"/>
      <c r="CU57" s="1258"/>
      <c r="CV57" s="1258">
        <v>63.7</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584</v>
      </c>
    </row>
    <row r="64" spans="1:109" x14ac:dyDescent="0.15">
      <c r="B64" s="372"/>
      <c r="G64" s="379"/>
      <c r="I64" s="392"/>
      <c r="J64" s="392"/>
      <c r="K64" s="392"/>
      <c r="L64" s="392"/>
      <c r="M64" s="392"/>
      <c r="N64" s="393"/>
      <c r="AM64" s="379"/>
      <c r="AN64" s="379" t="s">
        <v>578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587</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579</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543</v>
      </c>
      <c r="BQ72" s="1257"/>
      <c r="BR72" s="1257"/>
      <c r="BS72" s="1257"/>
      <c r="BT72" s="1257"/>
      <c r="BU72" s="1257"/>
      <c r="BV72" s="1257"/>
      <c r="BW72" s="1257"/>
      <c r="BX72" s="1257" t="s">
        <v>544</v>
      </c>
      <c r="BY72" s="1257"/>
      <c r="BZ72" s="1257"/>
      <c r="CA72" s="1257"/>
      <c r="CB72" s="1257"/>
      <c r="CC72" s="1257"/>
      <c r="CD72" s="1257"/>
      <c r="CE72" s="1257"/>
      <c r="CF72" s="1257" t="s">
        <v>545</v>
      </c>
      <c r="CG72" s="1257"/>
      <c r="CH72" s="1257"/>
      <c r="CI72" s="1257"/>
      <c r="CJ72" s="1257"/>
      <c r="CK72" s="1257"/>
      <c r="CL72" s="1257"/>
      <c r="CM72" s="1257"/>
      <c r="CN72" s="1257" t="s">
        <v>546</v>
      </c>
      <c r="CO72" s="1257"/>
      <c r="CP72" s="1257"/>
      <c r="CQ72" s="1257"/>
      <c r="CR72" s="1257"/>
      <c r="CS72" s="1257"/>
      <c r="CT72" s="1257"/>
      <c r="CU72" s="1257"/>
      <c r="CV72" s="1257" t="s">
        <v>547</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580</v>
      </c>
      <c r="AO73" s="1259"/>
      <c r="AP73" s="1259"/>
      <c r="AQ73" s="1259"/>
      <c r="AR73" s="1259"/>
      <c r="AS73" s="1259"/>
      <c r="AT73" s="1259"/>
      <c r="AU73" s="1259"/>
      <c r="AV73" s="1259"/>
      <c r="AW73" s="1259"/>
      <c r="AX73" s="1259"/>
      <c r="AY73" s="1259"/>
      <c r="AZ73" s="1259"/>
      <c r="BA73" s="1259"/>
      <c r="BB73" s="1259" t="s">
        <v>581</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585</v>
      </c>
      <c r="BC75" s="1259"/>
      <c r="BD75" s="1259"/>
      <c r="BE75" s="1259"/>
      <c r="BF75" s="1259"/>
      <c r="BG75" s="1259"/>
      <c r="BH75" s="1259"/>
      <c r="BI75" s="1259"/>
      <c r="BJ75" s="1259"/>
      <c r="BK75" s="1259"/>
      <c r="BL75" s="1259"/>
      <c r="BM75" s="1259"/>
      <c r="BN75" s="1259"/>
      <c r="BO75" s="1259"/>
      <c r="BP75" s="1258">
        <v>1.9</v>
      </c>
      <c r="BQ75" s="1258"/>
      <c r="BR75" s="1258"/>
      <c r="BS75" s="1258"/>
      <c r="BT75" s="1258"/>
      <c r="BU75" s="1258"/>
      <c r="BV75" s="1258"/>
      <c r="BW75" s="1258"/>
      <c r="BX75" s="1258">
        <v>2.2000000000000002</v>
      </c>
      <c r="BY75" s="1258"/>
      <c r="BZ75" s="1258"/>
      <c r="CA75" s="1258"/>
      <c r="CB75" s="1258"/>
      <c r="CC75" s="1258"/>
      <c r="CD75" s="1258"/>
      <c r="CE75" s="1258"/>
      <c r="CF75" s="1258">
        <v>2.7</v>
      </c>
      <c r="CG75" s="1258"/>
      <c r="CH75" s="1258"/>
      <c r="CI75" s="1258"/>
      <c r="CJ75" s="1258"/>
      <c r="CK75" s="1258"/>
      <c r="CL75" s="1258"/>
      <c r="CM75" s="1258"/>
      <c r="CN75" s="1258">
        <v>3.5</v>
      </c>
      <c r="CO75" s="1258"/>
      <c r="CP75" s="1258"/>
      <c r="CQ75" s="1258"/>
      <c r="CR75" s="1258"/>
      <c r="CS75" s="1258"/>
      <c r="CT75" s="1258"/>
      <c r="CU75" s="1258"/>
      <c r="CV75" s="1258">
        <v>4.7</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583</v>
      </c>
      <c r="AO77" s="1257"/>
      <c r="AP77" s="1257"/>
      <c r="AQ77" s="1257"/>
      <c r="AR77" s="1257"/>
      <c r="AS77" s="1257"/>
      <c r="AT77" s="1257"/>
      <c r="AU77" s="1257"/>
      <c r="AV77" s="1257"/>
      <c r="AW77" s="1257"/>
      <c r="AX77" s="1257"/>
      <c r="AY77" s="1257"/>
      <c r="AZ77" s="1257"/>
      <c r="BA77" s="1257"/>
      <c r="BB77" s="1259" t="s">
        <v>581</v>
      </c>
      <c r="BC77" s="1259"/>
      <c r="BD77" s="1259"/>
      <c r="BE77" s="1259"/>
      <c r="BF77" s="1259"/>
      <c r="BG77" s="1259"/>
      <c r="BH77" s="1259"/>
      <c r="BI77" s="1259"/>
      <c r="BJ77" s="1259"/>
      <c r="BK77" s="1259"/>
      <c r="BL77" s="1259"/>
      <c r="BM77" s="1259"/>
      <c r="BN77" s="1259"/>
      <c r="BO77" s="1259"/>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585</v>
      </c>
      <c r="BC79" s="1259"/>
      <c r="BD79" s="1259"/>
      <c r="BE79" s="1259"/>
      <c r="BF79" s="1259"/>
      <c r="BG79" s="1259"/>
      <c r="BH79" s="1259"/>
      <c r="BI79" s="1259"/>
      <c r="BJ79" s="1259"/>
      <c r="BK79" s="1259"/>
      <c r="BL79" s="1259"/>
      <c r="BM79" s="1259"/>
      <c r="BN79" s="1259"/>
      <c r="BO79" s="1259"/>
      <c r="BP79" s="1258">
        <v>7.1</v>
      </c>
      <c r="BQ79" s="1258"/>
      <c r="BR79" s="1258"/>
      <c r="BS79" s="1258"/>
      <c r="BT79" s="1258"/>
      <c r="BU79" s="1258"/>
      <c r="BV79" s="1258"/>
      <c r="BW79" s="1258"/>
      <c r="BX79" s="1258">
        <v>7.3</v>
      </c>
      <c r="BY79" s="1258"/>
      <c r="BZ79" s="1258"/>
      <c r="CA79" s="1258"/>
      <c r="CB79" s="1258"/>
      <c r="CC79" s="1258"/>
      <c r="CD79" s="1258"/>
      <c r="CE79" s="1258"/>
      <c r="CF79" s="1258">
        <v>7.4</v>
      </c>
      <c r="CG79" s="1258"/>
      <c r="CH79" s="1258"/>
      <c r="CI79" s="1258"/>
      <c r="CJ79" s="1258"/>
      <c r="CK79" s="1258"/>
      <c r="CL79" s="1258"/>
      <c r="CM79" s="1258"/>
      <c r="CN79" s="1258">
        <v>7.5</v>
      </c>
      <c r="CO79" s="1258"/>
      <c r="CP79" s="1258"/>
      <c r="CQ79" s="1258"/>
      <c r="CR79" s="1258"/>
      <c r="CS79" s="1258"/>
      <c r="CT79" s="1258"/>
      <c r="CU79" s="1258"/>
      <c r="CV79" s="1258">
        <v>7.5</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PKrid2A6lbhPpnW3lK+DDvGIKTJej9/tg32+yzmjzcc24AO4S64SiV2Bg8+w8fHJZ9Nu4kZKZg/gspZnxQIAg==" saltValue="0FntFt8tTfLbK8fQi/yfCw==" spinCount="100000" sheet="1" objects="1" scenarios="1" formatCells="0"/>
  <dataConsolidate link="1"/>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BDC43-A701-44F8-9425-7B115B557C95}">
  <sheetPr>
    <pageSetUpPr fitToPage="1"/>
  </sheetPr>
  <dimension ref="A1:DR125"/>
  <sheetViews>
    <sheetView showGridLines="0" tabSelected="1" topLeftCell="A93" zoomScaleNormal="100" zoomScaleSheetLayoutView="70" workbookViewId="0">
      <selection activeCell="B21" sqref="B21:AX2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IV6Xihv2dy0QeaYE3TiA3oJnh27bA2ZQIdMpWmLcC+GuM1FcILW3/wXUwfF9/Q2agfbV3YX+NNR13/DkmoD9XQ==" saltValue="gwiV1FDpq9Ds0GBus4NU1A=="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46FD-3447-4344-AB07-6462B4D17642}">
  <sheetPr>
    <pageSetUpPr fitToPage="1"/>
  </sheetPr>
  <dimension ref="A1:DR125"/>
  <sheetViews>
    <sheetView showGridLines="0" tabSelected="1" topLeftCell="AD87" zoomScaleNormal="100" zoomScaleSheetLayoutView="55" workbookViewId="0">
      <selection activeCell="B21" sqref="B21:AX2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sGgFAOjYWVYl5uRKzqQTRecOCuoGWsG5Gzj7VLSSRCJudJ1wfSI2g0DmkiN3wVQbWBAszQl/gnjUbz0ECMkXqQ==" saltValue="sP0NBKRVEClvDK5EZi9Qh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540</v>
      </c>
      <c r="G2" s="147"/>
      <c r="H2" s="148"/>
    </row>
    <row r="3" spans="1:8" x14ac:dyDescent="0.15">
      <c r="A3" s="144" t="s">
        <v>533</v>
      </c>
      <c r="B3" s="149"/>
      <c r="C3" s="150"/>
      <c r="D3" s="151">
        <v>137084</v>
      </c>
      <c r="E3" s="152"/>
      <c r="F3" s="153">
        <v>271581</v>
      </c>
      <c r="G3" s="154"/>
      <c r="H3" s="155"/>
    </row>
    <row r="4" spans="1:8" x14ac:dyDescent="0.15">
      <c r="A4" s="156"/>
      <c r="B4" s="157"/>
      <c r="C4" s="158"/>
      <c r="D4" s="159">
        <v>115456</v>
      </c>
      <c r="E4" s="160"/>
      <c r="F4" s="161">
        <v>117844</v>
      </c>
      <c r="G4" s="162"/>
      <c r="H4" s="163"/>
    </row>
    <row r="5" spans="1:8" x14ac:dyDescent="0.15">
      <c r="A5" s="144" t="s">
        <v>535</v>
      </c>
      <c r="B5" s="149"/>
      <c r="C5" s="150"/>
      <c r="D5" s="151">
        <v>84432</v>
      </c>
      <c r="E5" s="152"/>
      <c r="F5" s="153">
        <v>268375</v>
      </c>
      <c r="G5" s="154"/>
      <c r="H5" s="155"/>
    </row>
    <row r="6" spans="1:8" x14ac:dyDescent="0.15">
      <c r="A6" s="156"/>
      <c r="B6" s="157"/>
      <c r="C6" s="158"/>
      <c r="D6" s="159">
        <v>53308</v>
      </c>
      <c r="E6" s="160"/>
      <c r="F6" s="161">
        <v>119602</v>
      </c>
      <c r="G6" s="162"/>
      <c r="H6" s="163"/>
    </row>
    <row r="7" spans="1:8" x14ac:dyDescent="0.15">
      <c r="A7" s="144" t="s">
        <v>536</v>
      </c>
      <c r="B7" s="149"/>
      <c r="C7" s="150"/>
      <c r="D7" s="151">
        <v>97450</v>
      </c>
      <c r="E7" s="152"/>
      <c r="F7" s="153">
        <v>301035</v>
      </c>
      <c r="G7" s="154"/>
      <c r="H7" s="155"/>
    </row>
    <row r="8" spans="1:8" x14ac:dyDescent="0.15">
      <c r="A8" s="156"/>
      <c r="B8" s="157"/>
      <c r="C8" s="158"/>
      <c r="D8" s="159">
        <v>75812</v>
      </c>
      <c r="E8" s="160"/>
      <c r="F8" s="161">
        <v>154376</v>
      </c>
      <c r="G8" s="162"/>
      <c r="H8" s="163"/>
    </row>
    <row r="9" spans="1:8" x14ac:dyDescent="0.15">
      <c r="A9" s="144" t="s">
        <v>537</v>
      </c>
      <c r="B9" s="149"/>
      <c r="C9" s="150"/>
      <c r="D9" s="151">
        <v>122107</v>
      </c>
      <c r="E9" s="152"/>
      <c r="F9" s="153">
        <v>277467</v>
      </c>
      <c r="G9" s="154"/>
      <c r="H9" s="155"/>
    </row>
    <row r="10" spans="1:8" x14ac:dyDescent="0.15">
      <c r="A10" s="156"/>
      <c r="B10" s="157"/>
      <c r="C10" s="158"/>
      <c r="D10" s="159">
        <v>82042</v>
      </c>
      <c r="E10" s="160"/>
      <c r="F10" s="161">
        <v>128378</v>
      </c>
      <c r="G10" s="162"/>
      <c r="H10" s="163"/>
    </row>
    <row r="11" spans="1:8" x14ac:dyDescent="0.15">
      <c r="A11" s="144" t="s">
        <v>538</v>
      </c>
      <c r="B11" s="149"/>
      <c r="C11" s="150"/>
      <c r="D11" s="151">
        <v>103315</v>
      </c>
      <c r="E11" s="152"/>
      <c r="F11" s="153">
        <v>282256</v>
      </c>
      <c r="G11" s="154"/>
      <c r="H11" s="155"/>
    </row>
    <row r="12" spans="1:8" x14ac:dyDescent="0.15">
      <c r="A12" s="156"/>
      <c r="B12" s="157"/>
      <c r="C12" s="164"/>
      <c r="D12" s="159">
        <v>94246</v>
      </c>
      <c r="E12" s="160"/>
      <c r="F12" s="161">
        <v>145453</v>
      </c>
      <c r="G12" s="162"/>
      <c r="H12" s="163"/>
    </row>
    <row r="13" spans="1:8" x14ac:dyDescent="0.15">
      <c r="A13" s="144"/>
      <c r="B13" s="149"/>
      <c r="C13" s="165"/>
      <c r="D13" s="166">
        <v>108878</v>
      </c>
      <c r="E13" s="167"/>
      <c r="F13" s="168">
        <v>280143</v>
      </c>
      <c r="G13" s="169"/>
      <c r="H13" s="155"/>
    </row>
    <row r="14" spans="1:8" x14ac:dyDescent="0.15">
      <c r="A14" s="156"/>
      <c r="B14" s="157"/>
      <c r="C14" s="158"/>
      <c r="D14" s="159">
        <v>84173</v>
      </c>
      <c r="E14" s="160"/>
      <c r="F14" s="161">
        <v>133131</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2.27</v>
      </c>
      <c r="C19" s="170">
        <f>ROUND(VALUE(SUBSTITUTE(実質収支比率等に係る経年分析!G$48,"▲","-")),2)</f>
        <v>2.65</v>
      </c>
      <c r="D19" s="170">
        <f>ROUND(VALUE(SUBSTITUTE(実質収支比率等に係る経年分析!H$48,"▲","-")),2)</f>
        <v>4.78</v>
      </c>
      <c r="E19" s="170">
        <f>ROUND(VALUE(SUBSTITUTE(実質収支比率等に係る経年分析!I$48,"▲","-")),2)</f>
        <v>2.62</v>
      </c>
      <c r="F19" s="170">
        <f>ROUND(VALUE(SUBSTITUTE(実質収支比率等に係る経年分析!J$48,"▲","-")),2)</f>
        <v>4.78</v>
      </c>
    </row>
    <row r="20" spans="1:11" x14ac:dyDescent="0.15">
      <c r="A20" s="170" t="s">
        <v>56</v>
      </c>
      <c r="B20" s="170">
        <f>ROUND(VALUE(SUBSTITUTE(実質収支比率等に係る経年分析!F$47,"▲","-")),2)</f>
        <v>82.95</v>
      </c>
      <c r="C20" s="170">
        <f>ROUND(VALUE(SUBSTITUTE(実質収支比率等に係る経年分析!G$47,"▲","-")),2)</f>
        <v>88.66</v>
      </c>
      <c r="D20" s="170">
        <f>ROUND(VALUE(SUBSTITUTE(実質収支比率等に係る経年分析!H$47,"▲","-")),2)</f>
        <v>87.04</v>
      </c>
      <c r="E20" s="170">
        <f>ROUND(VALUE(SUBSTITUTE(実質収支比率等に係る経年分析!I$47,"▲","-")),2)</f>
        <v>83.3</v>
      </c>
      <c r="F20" s="170">
        <f>ROUND(VALUE(SUBSTITUTE(実質収支比率等に係る経年分析!J$47,"▲","-")),2)</f>
        <v>87.94</v>
      </c>
    </row>
    <row r="21" spans="1:11" x14ac:dyDescent="0.15">
      <c r="A21" s="170" t="s">
        <v>57</v>
      </c>
      <c r="B21" s="170">
        <f>IF(ISNUMBER(VALUE(SUBSTITUTE(実質収支比率等に係る経年分析!F$49,"▲","-"))),ROUND(VALUE(SUBSTITUTE(実質収支比率等に係る経年分析!F$49,"▲","-")),2),NA())</f>
        <v>3.13</v>
      </c>
      <c r="C21" s="170">
        <f>IF(ISNUMBER(VALUE(SUBSTITUTE(実質収支比率等に係る経年分析!G$49,"▲","-"))),ROUND(VALUE(SUBSTITUTE(実質収支比率等に係る経年分析!G$49,"▲","-")),2),NA())</f>
        <v>2.99</v>
      </c>
      <c r="D21" s="170">
        <f>IF(ISNUMBER(VALUE(SUBSTITUTE(実質収支比率等に係る経年分析!H$49,"▲","-"))),ROUND(VALUE(SUBSTITUTE(実質収支比率等に係る経年分析!H$49,"▲","-")),2),NA())</f>
        <v>3.11</v>
      </c>
      <c r="E21" s="170">
        <f>IF(ISNUMBER(VALUE(SUBSTITUTE(実質収支比率等に係る経年分析!I$49,"▲","-"))),ROUND(VALUE(SUBSTITUTE(実質収支比率等に係る経年分析!I$49,"▲","-")),2),NA())</f>
        <v>-1.37</v>
      </c>
      <c r="F21" s="170">
        <f>IF(ISNUMBER(VALUE(SUBSTITUTE(実質収支比率等に係る経年分析!J$49,"▲","-"))),ROUND(VALUE(SUBSTITUTE(実質収支比率等に係る経年分析!J$49,"▲","-")),2),NA())</f>
        <v>2.1</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0.39</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0.4</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蓬田村学校給食センター特別会計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0.04</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0.03</v>
      </c>
    </row>
    <row r="32" spans="1:11" x14ac:dyDescent="0.15">
      <c r="A32" s="171" t="str">
        <f>IF(連結実質赤字比率に係る赤字・黒字の構成分析!C$38="",NA(),連結実質赤字比率に係る赤字・黒字の構成分析!C$38)</f>
        <v>蓬田村後期高齢者医療特別会計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0.05</v>
      </c>
    </row>
    <row r="33" spans="1:16" x14ac:dyDescent="0.15">
      <c r="A33" s="171" t="str">
        <f>IF(連結実質赤字比率に係る赤字・黒字の構成分析!C$37="",NA(),連結実質赤字比率に係る赤字・黒字の構成分析!C$37)</f>
        <v>蓬田村国民健康保険特別会計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0.24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7.0000000000000007E-2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0.06</v>
      </c>
    </row>
    <row r="34" spans="1:16" x14ac:dyDescent="0.15">
      <c r="A34" s="171" t="str">
        <f>IF(連結実質赤字比率に係る赤字・黒字の構成分析!C$36="",NA(),連結実質赤字比率に係る赤字・黒字の構成分析!C$36)</f>
        <v>蓬田村介護保険特別会計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0.02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0.02</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0.17</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0.26</v>
      </c>
    </row>
    <row r="35" spans="1:16" x14ac:dyDescent="0.15">
      <c r="A35" s="171" t="str">
        <f>IF(連結実質赤字比率に係る赤字・黒字の構成分析!C$35="",NA(),連結実質赤字比率に係る赤字・黒字の構成分析!C$35)</f>
        <v>蓬田村簡易水道事業特別会計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0.06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0.09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0.73</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2.2599999999999998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2.64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4.7300000000000004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2.58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4.74</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195</v>
      </c>
      <c r="E42" s="172"/>
      <c r="F42" s="172"/>
      <c r="G42" s="172">
        <f>'実質公債費比率（分子）の構造'!L$52</f>
        <v>181</v>
      </c>
      <c r="H42" s="172"/>
      <c r="I42" s="172"/>
      <c r="J42" s="172">
        <f>'実質公債費比率（分子）の構造'!M$52</f>
        <v>171</v>
      </c>
      <c r="K42" s="172"/>
      <c r="L42" s="172"/>
      <c r="M42" s="172">
        <f>'実質公債費比率（分子）の構造'!N$52</f>
        <v>173</v>
      </c>
      <c r="N42" s="172"/>
      <c r="O42" s="172"/>
      <c r="P42" s="172">
        <f>'実質公債費比率（分子）の構造'!O$52</f>
        <v>173</v>
      </c>
    </row>
    <row r="43" spans="1:16" x14ac:dyDescent="0.15">
      <c r="A43" s="172" t="s">
        <v>65</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66</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67</v>
      </c>
      <c r="B45" s="172">
        <f>'実質公債費比率（分子）の構造'!K$49</f>
        <v>5</v>
      </c>
      <c r="C45" s="172"/>
      <c r="D45" s="172"/>
      <c r="E45" s="172">
        <f>'実質公債費比率（分子）の構造'!L$49</f>
        <v>5</v>
      </c>
      <c r="F45" s="172"/>
      <c r="G45" s="172"/>
      <c r="H45" s="172">
        <f>'実質公債費比率（分子）の構造'!M$49</f>
        <v>5</v>
      </c>
      <c r="I45" s="172"/>
      <c r="J45" s="172"/>
      <c r="K45" s="172">
        <f>'実質公債費比率（分子）の構造'!N$49</f>
        <v>5</v>
      </c>
      <c r="L45" s="172"/>
      <c r="M45" s="172"/>
      <c r="N45" s="172">
        <f>'実質公債費比率（分子）の構造'!O$49</f>
        <v>5</v>
      </c>
      <c r="O45" s="172"/>
      <c r="P45" s="172"/>
    </row>
    <row r="46" spans="1:16" x14ac:dyDescent="0.15">
      <c r="A46" s="172" t="s">
        <v>68</v>
      </c>
      <c r="B46" s="172">
        <f>'実質公債費比率（分子）の構造'!K$48</f>
        <v>45</v>
      </c>
      <c r="C46" s="172"/>
      <c r="D46" s="172"/>
      <c r="E46" s="172">
        <f>'実質公債費比率（分子）の構造'!L$48</f>
        <v>39</v>
      </c>
      <c r="F46" s="172"/>
      <c r="G46" s="172"/>
      <c r="H46" s="172">
        <f>'実質公債費比率（分子）の構造'!M$48</f>
        <v>37</v>
      </c>
      <c r="I46" s="172"/>
      <c r="J46" s="172"/>
      <c r="K46" s="172">
        <f>'実質公債費比率（分子）の構造'!N$48</f>
        <v>46</v>
      </c>
      <c r="L46" s="172"/>
      <c r="M46" s="172"/>
      <c r="N46" s="172">
        <f>'実質公債費比率（分子）の構造'!O$48</f>
        <v>49</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175</v>
      </c>
      <c r="C49" s="172"/>
      <c r="D49" s="172"/>
      <c r="E49" s="172">
        <f>'実質公債費比率（分子）の構造'!L$45</f>
        <v>174</v>
      </c>
      <c r="F49" s="172"/>
      <c r="G49" s="172"/>
      <c r="H49" s="172">
        <f>'実質公債費比率（分子）の構造'!M$45</f>
        <v>176</v>
      </c>
      <c r="I49" s="172"/>
      <c r="J49" s="172"/>
      <c r="K49" s="172">
        <f>'実質公債費比率（分子）の構造'!N$45</f>
        <v>191</v>
      </c>
      <c r="L49" s="172"/>
      <c r="M49" s="172"/>
      <c r="N49" s="172">
        <f>'実質公債費比率（分子）の構造'!O$45</f>
        <v>216</v>
      </c>
      <c r="O49" s="172"/>
      <c r="P49" s="172"/>
    </row>
    <row r="50" spans="1:16" x14ac:dyDescent="0.15">
      <c r="A50" s="172" t="s">
        <v>72</v>
      </c>
      <c r="B50" s="172" t="e">
        <f>NA()</f>
        <v>#N/A</v>
      </c>
      <c r="C50" s="172">
        <f>IF(ISNUMBER('実質公債費比率（分子）の構造'!K$53),'実質公債費比率（分子）の構造'!K$53,NA())</f>
        <v>30</v>
      </c>
      <c r="D50" s="172" t="e">
        <f>NA()</f>
        <v>#N/A</v>
      </c>
      <c r="E50" s="172" t="e">
        <f>NA()</f>
        <v>#N/A</v>
      </c>
      <c r="F50" s="172">
        <f>IF(ISNUMBER('実質公債費比率（分子）の構造'!L$53),'実質公債費比率（分子）の構造'!L$53,NA())</f>
        <v>37</v>
      </c>
      <c r="G50" s="172" t="e">
        <f>NA()</f>
        <v>#N/A</v>
      </c>
      <c r="H50" s="172" t="e">
        <f>NA()</f>
        <v>#N/A</v>
      </c>
      <c r="I50" s="172">
        <f>IF(ISNUMBER('実質公債費比率（分子）の構造'!M$53),'実質公債費比率（分子）の構造'!M$53,NA())</f>
        <v>47</v>
      </c>
      <c r="J50" s="172" t="e">
        <f>NA()</f>
        <v>#N/A</v>
      </c>
      <c r="K50" s="172" t="e">
        <f>NA()</f>
        <v>#N/A</v>
      </c>
      <c r="L50" s="172">
        <f>IF(ISNUMBER('実質公債費比率（分子）の構造'!N$53),'実質公債費比率（分子）の構造'!N$53,NA())</f>
        <v>69</v>
      </c>
      <c r="M50" s="172" t="e">
        <f>NA()</f>
        <v>#N/A</v>
      </c>
      <c r="N50" s="172" t="e">
        <f>NA()</f>
        <v>#N/A</v>
      </c>
      <c r="O50" s="172">
        <f>IF(ISNUMBER('実質公債費比率（分子）の構造'!O$53),'実質公債費比率（分子）の構造'!O$53,NA())</f>
        <v>97</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1811</v>
      </c>
      <c r="E56" s="171"/>
      <c r="F56" s="171"/>
      <c r="G56" s="171">
        <f>'将来負担比率（分子）の構造'!J$52</f>
        <v>1704</v>
      </c>
      <c r="H56" s="171"/>
      <c r="I56" s="171"/>
      <c r="J56" s="171">
        <f>'将来負担比率（分子）の構造'!K$52</f>
        <v>1690</v>
      </c>
      <c r="K56" s="171"/>
      <c r="L56" s="171"/>
      <c r="M56" s="171">
        <f>'将来負担比率（分子）の構造'!L$52</f>
        <v>1607</v>
      </c>
      <c r="N56" s="171"/>
      <c r="O56" s="171"/>
      <c r="P56" s="171">
        <f>'将来負担比率（分子）の構造'!M$52</f>
        <v>1555</v>
      </c>
    </row>
    <row r="57" spans="1:16" x14ac:dyDescent="0.15">
      <c r="A57" s="171" t="s">
        <v>43</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42</v>
      </c>
      <c r="B58" s="171"/>
      <c r="C58" s="171"/>
      <c r="D58" s="171">
        <f>'将来負担比率（分子）の構造'!I$50</f>
        <v>2292</v>
      </c>
      <c r="E58" s="171"/>
      <c r="F58" s="171"/>
      <c r="G58" s="171">
        <f>'将来負担比率（分子）の構造'!J$50</f>
        <v>2439</v>
      </c>
      <c r="H58" s="171"/>
      <c r="I58" s="171"/>
      <c r="J58" s="171">
        <f>'将来負担比率（分子）の構造'!K$50</f>
        <v>2681</v>
      </c>
      <c r="K58" s="171"/>
      <c r="L58" s="171"/>
      <c r="M58" s="171">
        <f>'将来負担比率（分子）の構造'!L$50</f>
        <v>3046</v>
      </c>
      <c r="N58" s="171"/>
      <c r="O58" s="171"/>
      <c r="P58" s="171">
        <f>'将来負担比率（分子）の構造'!M$50</f>
        <v>3277</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344</v>
      </c>
      <c r="C62" s="171"/>
      <c r="D62" s="171"/>
      <c r="E62" s="171">
        <f>'将来負担比率（分子）の構造'!J$45</f>
        <v>324</v>
      </c>
      <c r="F62" s="171"/>
      <c r="G62" s="171"/>
      <c r="H62" s="171">
        <f>'将来負担比率（分子）の構造'!K$45</f>
        <v>299</v>
      </c>
      <c r="I62" s="171"/>
      <c r="J62" s="171"/>
      <c r="K62" s="171">
        <f>'将来負担比率（分子）の構造'!L$45</f>
        <v>296</v>
      </c>
      <c r="L62" s="171"/>
      <c r="M62" s="171"/>
      <c r="N62" s="171">
        <f>'将来負担比率（分子）の構造'!M$45</f>
        <v>284</v>
      </c>
      <c r="O62" s="171"/>
      <c r="P62" s="171"/>
    </row>
    <row r="63" spans="1:16" x14ac:dyDescent="0.15">
      <c r="A63" s="171" t="s">
        <v>35</v>
      </c>
      <c r="B63" s="171">
        <f>'将来負担比率（分子）の構造'!I$44</f>
        <v>37</v>
      </c>
      <c r="C63" s="171"/>
      <c r="D63" s="171"/>
      <c r="E63" s="171">
        <f>'将来負担比率（分子）の構造'!J$44</f>
        <v>34</v>
      </c>
      <c r="F63" s="171"/>
      <c r="G63" s="171"/>
      <c r="H63" s="171">
        <f>'将来負担比率（分子）の構造'!K$44</f>
        <v>31</v>
      </c>
      <c r="I63" s="171"/>
      <c r="J63" s="171"/>
      <c r="K63" s="171">
        <f>'将来負担比率（分子）の構造'!L$44</f>
        <v>28</v>
      </c>
      <c r="L63" s="171"/>
      <c r="M63" s="171"/>
      <c r="N63" s="171">
        <f>'将来負担比率（分子）の構造'!M$44</f>
        <v>25</v>
      </c>
      <c r="O63" s="171"/>
      <c r="P63" s="171"/>
    </row>
    <row r="64" spans="1:16" x14ac:dyDescent="0.15">
      <c r="A64" s="171" t="s">
        <v>34</v>
      </c>
      <c r="B64" s="171">
        <f>'将来負担比率（分子）の構造'!I$43</f>
        <v>428</v>
      </c>
      <c r="C64" s="171"/>
      <c r="D64" s="171"/>
      <c r="E64" s="171">
        <f>'将来負担比率（分子）の構造'!J$43</f>
        <v>377</v>
      </c>
      <c r="F64" s="171"/>
      <c r="G64" s="171"/>
      <c r="H64" s="171">
        <f>'将来負担比率（分子）の構造'!K$43</f>
        <v>321</v>
      </c>
      <c r="I64" s="171"/>
      <c r="J64" s="171"/>
      <c r="K64" s="171">
        <f>'将来負担比率（分子）の構造'!L$43</f>
        <v>289</v>
      </c>
      <c r="L64" s="171"/>
      <c r="M64" s="171"/>
      <c r="N64" s="171">
        <f>'将来負担比率（分子）の構造'!M$43</f>
        <v>276</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1924</v>
      </c>
      <c r="C66" s="171"/>
      <c r="D66" s="171"/>
      <c r="E66" s="171">
        <f>'将来負担比率（分子）の構造'!J$41</f>
        <v>1810</v>
      </c>
      <c r="F66" s="171"/>
      <c r="G66" s="171"/>
      <c r="H66" s="171">
        <f>'将来負担比率（分子）の構造'!K$41</f>
        <v>1833</v>
      </c>
      <c r="I66" s="171"/>
      <c r="J66" s="171"/>
      <c r="K66" s="171">
        <f>'将来負担比率（分子）の構造'!L$41</f>
        <v>1749</v>
      </c>
      <c r="L66" s="171"/>
      <c r="M66" s="171"/>
      <c r="N66" s="171">
        <f>'将来負担比率（分子）の構造'!M$41</f>
        <v>1659</v>
      </c>
      <c r="O66" s="171"/>
      <c r="P66" s="171"/>
    </row>
    <row r="67" spans="1:16" x14ac:dyDescent="0.15">
      <c r="A67" s="171" t="s">
        <v>76</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1375</v>
      </c>
      <c r="C72" s="175">
        <f>基金残高に係る経年分析!G55</f>
        <v>1441</v>
      </c>
      <c r="D72" s="175">
        <f>基金残高に係る経年分析!H55</f>
        <v>1470</v>
      </c>
    </row>
    <row r="73" spans="1:16" x14ac:dyDescent="0.15">
      <c r="A73" s="174" t="s">
        <v>79</v>
      </c>
      <c r="B73" s="175">
        <f>基金残高に係る経年分析!F56</f>
        <v>120</v>
      </c>
      <c r="C73" s="175">
        <f>基金残高に係る経年分析!G56</f>
        <v>125</v>
      </c>
      <c r="D73" s="175">
        <f>基金残高に係る経年分析!H56</f>
        <v>130</v>
      </c>
    </row>
    <row r="74" spans="1:16" x14ac:dyDescent="0.15">
      <c r="A74" s="174" t="s">
        <v>80</v>
      </c>
      <c r="B74" s="175">
        <f>基金残高に係る経年分析!F57</f>
        <v>1069</v>
      </c>
      <c r="C74" s="175">
        <f>基金残高に係る経年分析!G57</f>
        <v>1353</v>
      </c>
      <c r="D74" s="175">
        <f>基金残高に係る経年分析!H57</f>
        <v>1548</v>
      </c>
    </row>
  </sheetData>
  <sheetProtection algorithmName="SHA-512" hashValue="ilioghmM/ObH3KlpSUH41Spl2isT/+0j+qvxgPDi+ZW6serz55eWX8TUmmICSbS6sGUX+Upbqtjo6w2mrdQhHg==" saltValue="IgHTzayk+yuxwCOi3pQZ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基金残高に係る経年分析</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2024-09-10T05:38:17Z</cp:lastPrinted>
  <dcterms:created xsi:type="dcterms:W3CDTF">2024-03-14T00:55:47Z</dcterms:created>
  <dcterms:modified xsi:type="dcterms:W3CDTF">2024-09-25T08:00:10Z</dcterms:modified>
  <cp:category/>
</cp:coreProperties>
</file>